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" windowWidth="19605" windowHeight="11040" activeTab="4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Budget Summary" sheetId="6" r:id="rId6"/>
    <sheet name="Person Months Conversion Chart" sheetId="7" r:id="rId7"/>
    <sheet name="FAQs" sheetId="8" r:id="rId8"/>
  </sheets>
  <definedNames>
    <definedName name="_xlnm.Print_Area" localSheetId="5">'Budget Summary'!$A$3:$R$314</definedName>
    <definedName name="_xlnm.Print_Area" localSheetId="0">'YEAR 1'!$A$1:$V$167</definedName>
    <definedName name="_xlnm.Print_Area" localSheetId="1">'YEAR 2'!$A$1:$V$163</definedName>
    <definedName name="_xlnm.Print_Area" localSheetId="2">'YEAR 3'!$A$1:$V$162</definedName>
    <definedName name="_xlnm.Print_Area" localSheetId="3">'YEAR 4'!$A$1:$V$162</definedName>
    <definedName name="_xlnm.Print_Area" localSheetId="4">'YEAR 5'!$A$1:$V$161</definedName>
  </definedNames>
  <calcPr fullCalcOnLoad="1"/>
</workbook>
</file>

<file path=xl/sharedStrings.xml><?xml version="1.0" encoding="utf-8"?>
<sst xmlns="http://schemas.openxmlformats.org/spreadsheetml/2006/main" count="1246" uniqueCount="190">
  <si>
    <t>Name</t>
  </si>
  <si>
    <t>Year 1</t>
  </si>
  <si>
    <t>Travel</t>
  </si>
  <si>
    <t>Other</t>
  </si>
  <si>
    <t>Senior Personnel</t>
  </si>
  <si>
    <t>Post Doctoral Associates</t>
  </si>
  <si>
    <t>Graduate Students</t>
  </si>
  <si>
    <t># of Personnel</t>
  </si>
  <si>
    <t>Type of Personnel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</si>
  <si>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</si>
  <si>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</si>
  <si>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</si>
  <si>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</si>
  <si>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</si>
  <si>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</si>
  <si>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</si>
  <si>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</si>
  <si>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</si>
  <si>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</si>
  <si>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Monthly Salary</t>
  </si>
  <si>
    <t>Funds Requested (Person 1)</t>
  </si>
  <si>
    <t>Domestic (including Canada, Mexico, and U.S. Possessions)</t>
  </si>
  <si>
    <t>Foreign</t>
  </si>
  <si>
    <t>Stipends</t>
  </si>
  <si>
    <t>Subsistence</t>
  </si>
  <si>
    <t>Materials and Supplies</t>
  </si>
  <si>
    <t>Publication Costs/Documentation/Dissemination</t>
  </si>
  <si>
    <t>Consultant Services</t>
  </si>
  <si>
    <t>Computer Services</t>
  </si>
  <si>
    <t>Year 2</t>
  </si>
  <si>
    <t>RATE (%)</t>
  </si>
  <si>
    <t>Tuition</t>
  </si>
  <si>
    <t>Proposed Amount</t>
  </si>
  <si>
    <t>Year 1:</t>
  </si>
  <si>
    <t>Year 2:</t>
  </si>
  <si>
    <t>BRIEF Explanation of Cost Sharing Amount</t>
  </si>
  <si>
    <t>Requested    Person 1</t>
  </si>
  <si>
    <t>Requested    Person 2</t>
  </si>
  <si>
    <t>Requested    Person 3</t>
  </si>
  <si>
    <t>Requested    Person 4</t>
  </si>
  <si>
    <r>
      <t>Percentage</t>
    </r>
    <r>
      <rPr>
        <b/>
        <sz val="10"/>
        <color indexed="10"/>
        <rFont val="Arial"/>
        <family val="2"/>
      </rPr>
      <t>*</t>
    </r>
  </si>
  <si>
    <t>Item Description</t>
  </si>
  <si>
    <r>
      <t>SubAwards</t>
    </r>
    <r>
      <rPr>
        <sz val="10"/>
        <color indexed="62"/>
        <rFont val="Arial"/>
        <family val="2"/>
      </rPr>
      <t>*</t>
    </r>
    <r>
      <rPr>
        <sz val="10"/>
        <rFont val="Arial"/>
        <family val="2"/>
      </rPr>
      <t xml:space="preserve">  (</t>
    </r>
    <r>
      <rPr>
        <sz val="10"/>
        <color indexed="62"/>
        <rFont val="Arial"/>
        <family val="2"/>
      </rPr>
      <t>*Note:  Each SubAward will require a separate budget</t>
    </r>
    <r>
      <rPr>
        <sz val="10"/>
        <rFont val="Arial"/>
        <family val="2"/>
      </rPr>
      <t>)</t>
    </r>
  </si>
  <si>
    <t>TOTAL</t>
  </si>
  <si>
    <t>SUBTOTAL Other Personnel (1-10)</t>
  </si>
  <si>
    <t>SUBTOTAL Fringe Benefits (1-11)</t>
  </si>
  <si>
    <t>SUBTOTAL Equipment (1-10)</t>
  </si>
  <si>
    <t>SUBTOTAL Travel (1-2)</t>
  </si>
  <si>
    <t>SUBTOTAL Participant Support Costs</t>
  </si>
  <si>
    <t>SUBTOTAL Other Direct Costs</t>
  </si>
  <si>
    <t>SUBTOTAL Indirect Costs</t>
  </si>
  <si>
    <t>SUBTOTAL Senior Personnel (1-10)</t>
  </si>
  <si>
    <t>SUBTOTAL Salaries and Wages (A + B + C)</t>
  </si>
  <si>
    <t>Principal Investigator:</t>
  </si>
  <si>
    <t>Project Title:</t>
  </si>
  <si>
    <t>This page will automatically fill based on the information provided on the Budget Worksheet.</t>
  </si>
  <si>
    <t>PRINCIPAL INVESTIGATOR:</t>
  </si>
  <si>
    <t>Date:</t>
  </si>
  <si>
    <t>TITLE:</t>
  </si>
  <si>
    <t>Use Only</t>
  </si>
  <si>
    <t>PP#</t>
  </si>
  <si>
    <t>A.</t>
  </si>
  <si>
    <r>
      <t>Senior Personnel:</t>
    </r>
    <r>
      <rPr>
        <sz val="8"/>
        <rFont val="Arial"/>
        <family val="2"/>
      </rPr>
      <t xml:space="preserve"> PI/PD, Co-Pis, Faculty and Other Senior Associates </t>
    </r>
  </si>
  <si>
    <t>Person-Months</t>
  </si>
  <si>
    <t>Funds Requested</t>
  </si>
  <si>
    <t>CAL</t>
  </si>
  <si>
    <t>ACA</t>
  </si>
  <si>
    <t>SUMR</t>
  </si>
  <si>
    <t>YR 1</t>
  </si>
  <si>
    <t>YR 2</t>
  </si>
  <si>
    <t>YR 3</t>
  </si>
  <si>
    <t>B.</t>
  </si>
  <si>
    <t>Other Personnel</t>
  </si>
  <si>
    <t>C.  Fringe Benefits (if charged as direct costs)</t>
  </si>
  <si>
    <t>TOTAL SALARIES, WAGES, AND FRINGE BENEFITS (A+B+C)</t>
  </si>
  <si>
    <t>D.</t>
  </si>
  <si>
    <r>
      <t>Equipment</t>
    </r>
    <r>
      <rPr>
        <sz val="10"/>
        <rFont val="Arial"/>
        <family val="2"/>
      </rPr>
      <t xml:space="preserve"> (list item and dollar amount for each exceeding $5,000</t>
    </r>
  </si>
  <si>
    <t>on budget justification page).</t>
  </si>
  <si>
    <t>E.</t>
  </si>
  <si>
    <t>Domestic (incl. Canada, Mexico and U.S. Possessions)</t>
  </si>
  <si>
    <t>F.</t>
  </si>
  <si>
    <t>G.</t>
  </si>
  <si>
    <t>Other Direct Costs</t>
  </si>
  <si>
    <t>SubAwards (Note:  Each SubAward will require a separate budget)</t>
  </si>
  <si>
    <t>TOTAL OTHER DIRECT COSTS</t>
  </si>
  <si>
    <t>H.</t>
  </si>
  <si>
    <t>TOTAL DIRECT COSTS (A through G)</t>
  </si>
  <si>
    <t>I.</t>
  </si>
  <si>
    <r>
      <t xml:space="preserve">Indirect Costs </t>
    </r>
    <r>
      <rPr>
        <sz val="10"/>
        <rFont val="Arial"/>
        <family val="2"/>
      </rPr>
      <t>(F&amp;A)</t>
    </r>
  </si>
  <si>
    <t>J.</t>
  </si>
  <si>
    <t>TOTAL PROJECT COSTS (H + I)</t>
  </si>
  <si>
    <t>K.</t>
  </si>
  <si>
    <t>Other Personnel (Classified = Staff; Unclassified = Faculty)</t>
  </si>
  <si>
    <t>C.</t>
  </si>
  <si>
    <t>Fringe Benefits</t>
  </si>
  <si>
    <t xml:space="preserve">D.  </t>
  </si>
  <si>
    <t>Equipment  (List Item and Dollar Amount for EACH Item Exceeding $5,000)</t>
  </si>
  <si>
    <t xml:space="preserve">E.  </t>
  </si>
  <si>
    <t xml:space="preserve">F. </t>
  </si>
  <si>
    <t>Participant Support Costs</t>
  </si>
  <si>
    <t xml:space="preserve">G.  </t>
  </si>
  <si>
    <t># of</t>
  </si>
  <si>
    <t>Personnel</t>
  </si>
  <si>
    <t>Months</t>
  </si>
  <si>
    <t># of Participants</t>
  </si>
  <si>
    <t xml:space="preserve">I.  </t>
  </si>
  <si>
    <t>Indirect Costs (F&amp;A)</t>
  </si>
  <si>
    <t xml:space="preserve">H.  </t>
  </si>
  <si>
    <t xml:space="preserve">J. </t>
  </si>
  <si>
    <t xml:space="preserve">K. </t>
  </si>
  <si>
    <t xml:space="preserve"> Cost Sharing</t>
  </si>
  <si>
    <t>Job Title</t>
  </si>
  <si>
    <t>If more than 9 items, please provide a total here for remaining equipment and itemize in your budget justification.</t>
  </si>
  <si>
    <t xml:space="preserve"> (Lists each separately with title, L10 Shows number in brackets)</t>
  </si>
  <si>
    <t>SUM</t>
  </si>
  <si>
    <t>Additional Personnel:</t>
  </si>
  <si>
    <t>Secretarial, Classified (if charged directly)</t>
  </si>
  <si>
    <t>YR4</t>
  </si>
  <si>
    <t>Cost Sharing</t>
  </si>
  <si>
    <t>YR5</t>
  </si>
  <si>
    <t>YEAR 1</t>
  </si>
  <si>
    <t>How many years are required for this budget?</t>
  </si>
  <si>
    <t>Calendar Month</t>
  </si>
  <si>
    <t>Academic Month</t>
  </si>
  <si>
    <t>Summer Month</t>
  </si>
  <si>
    <t>Salary Base</t>
  </si>
  <si>
    <t>Project TOTAL</t>
  </si>
  <si>
    <t>Project</t>
  </si>
  <si>
    <t xml:space="preserve">BASE Amount               </t>
  </si>
  <si>
    <t>Please Enter the "Item Description" for ALL equipment on this page regardless of which year the "Cost" will actually be entered.</t>
  </si>
  <si>
    <t xml:space="preserve">    Please Enter the "Name(s)" and "Title(s)" of ALL Senior Personnel on this page regardless of which year their Effort will actually be entered.</t>
  </si>
  <si>
    <t>Additional Personnel - Please provide the total amount per year in the column to the right.  Provide detail in your budget justification.</t>
  </si>
  <si>
    <t>If more than 9 senior personnel, please provide the number of remaining people in the orange cell to the left and a total amount per year in the column to the right.  Provide detail in your budget justification.</t>
  </si>
  <si>
    <t>Budget Summary</t>
  </si>
  <si>
    <t>Year 3</t>
  </si>
  <si>
    <t>Funds</t>
  </si>
  <si>
    <t xml:space="preserve"> Total Yearly Costs (H + I)</t>
  </si>
  <si>
    <t>Year 3:</t>
  </si>
  <si>
    <t>Year 4:</t>
  </si>
  <si>
    <t>Year 4</t>
  </si>
  <si>
    <t>Year 5</t>
  </si>
  <si>
    <t>YEAR 5</t>
  </si>
  <si>
    <t>YEAR 4</t>
  </si>
  <si>
    <t>YEAR 3</t>
  </si>
  <si>
    <t>Year 5:</t>
  </si>
  <si>
    <t>YEAR 1 Budget Summary</t>
  </si>
  <si>
    <t>YEAR 2 Budget Summary</t>
  </si>
  <si>
    <t>YEAR 2</t>
  </si>
  <si>
    <t>YEAR 3 Budget Summary</t>
  </si>
  <si>
    <t>YEAR 4 Budget Summary</t>
  </si>
  <si>
    <t>YEAR 5 Budget Summary</t>
  </si>
  <si>
    <t>Item Cost</t>
  </si>
  <si>
    <t>Total Other Personnel</t>
  </si>
  <si>
    <t>TOTAL YEAR COST (H + I)</t>
  </si>
  <si>
    <t>E</t>
  </si>
  <si>
    <t>Total Senior Personnel (1-10)</t>
  </si>
  <si>
    <t>Participant Costs</t>
  </si>
  <si>
    <r>
      <t xml:space="preserve">Yearly amounts will automatically calculate based on the % rate entered in the </t>
    </r>
    <r>
      <rPr>
        <b/>
        <sz val="10"/>
        <color indexed="60"/>
        <rFont val="Arial"/>
        <family val="2"/>
      </rPr>
      <t>RED</t>
    </r>
    <r>
      <rPr>
        <b/>
        <sz val="10"/>
        <rFont val="Arial"/>
        <family val="2"/>
      </rPr>
      <t xml:space="preserve"> cell.  Individual entries may be manually changed if necessary.</t>
    </r>
  </si>
  <si>
    <t>If desired, type the % Increment Increase Rate Per Year in the RED cell.</t>
  </si>
  <si>
    <r>
      <t>Yearly amounts will automatically calculate based on the % rate entered in the</t>
    </r>
    <r>
      <rPr>
        <b/>
        <sz val="10"/>
        <color indexed="60"/>
        <rFont val="Arial"/>
        <family val="2"/>
      </rPr>
      <t xml:space="preserve"> RED</t>
    </r>
    <r>
      <rPr>
        <b/>
        <sz val="10"/>
        <rFont val="Arial"/>
        <family val="2"/>
      </rPr>
      <t xml:space="preserve"> cell.  Individual entries may be manually changed if necessary.</t>
    </r>
  </si>
  <si>
    <t>Total Direct Costs at WSU (A though G)</t>
  </si>
  <si>
    <r>
      <t>(This section will automatically calculate based on the personnel information provided above.)</t>
    </r>
    <r>
      <rPr>
        <b/>
        <sz val="10"/>
        <color indexed="10"/>
        <rFont val="Arial"/>
        <family val="2"/>
      </rPr>
      <t xml:space="preserve"> *Percentage Rates are STANDARD WSU Rates, please change if non-standard rates are required.</t>
    </r>
  </si>
  <si>
    <r>
      <t xml:space="preserve">If desired, type the % Increment Increase from Year 1 to Year 2 in the </t>
    </r>
    <r>
      <rPr>
        <b/>
        <sz val="10"/>
        <color indexed="60"/>
        <rFont val="Arial"/>
        <family val="2"/>
      </rPr>
      <t>RED</t>
    </r>
    <r>
      <rPr>
        <b/>
        <sz val="10"/>
        <rFont val="Arial"/>
        <family val="2"/>
      </rPr>
      <t xml:space="preserve"> cell.</t>
    </r>
  </si>
  <si>
    <r>
      <t xml:space="preserve">If desired, type the % Increment Increase Rate Per Year in the </t>
    </r>
    <r>
      <rPr>
        <b/>
        <sz val="10"/>
        <color indexed="60"/>
        <rFont val="Arial"/>
        <family val="2"/>
      </rPr>
      <t>RED</t>
    </r>
    <r>
      <rPr>
        <b/>
        <sz val="10"/>
        <rFont val="Arial"/>
        <family val="2"/>
      </rPr>
      <t xml:space="preserve"> cell.</t>
    </r>
  </si>
  <si>
    <r>
      <t xml:space="preserve">If desired, type the % Increment Increase from Year 2 to Year 3 in the </t>
    </r>
    <r>
      <rPr>
        <b/>
        <sz val="10"/>
        <color indexed="60"/>
        <rFont val="Arial"/>
        <family val="2"/>
      </rPr>
      <t>RED</t>
    </r>
    <r>
      <rPr>
        <b/>
        <sz val="10"/>
        <rFont val="Arial"/>
        <family val="2"/>
      </rPr>
      <t xml:space="preserve"> cell.</t>
    </r>
  </si>
  <si>
    <t>WAYNE STATE UNIVERSITY - BUDGET WORKSHEET</t>
  </si>
  <si>
    <r>
      <rPr>
        <b/>
        <sz val="10"/>
        <rFont val="Arial"/>
        <family val="2"/>
      </rPr>
      <t xml:space="preserve">If desired, type the % Increment Increase from Year 3 to Year 4 in the </t>
    </r>
    <r>
      <rPr>
        <b/>
        <sz val="10"/>
        <color indexed="60"/>
        <rFont val="Arial"/>
        <family val="2"/>
      </rPr>
      <t>RED</t>
    </r>
    <r>
      <rPr>
        <b/>
        <sz val="10"/>
        <rFont val="Arial"/>
        <family val="2"/>
      </rPr>
      <t xml:space="preserve"> cell.</t>
    </r>
  </si>
  <si>
    <t>Wayne State University</t>
  </si>
  <si>
    <t>For SPA</t>
  </si>
  <si>
    <t>SPA Use Only</t>
  </si>
  <si>
    <t>Wayne STATE UNIVERSITY - BUDGET WORKSHEET</t>
  </si>
  <si>
    <r>
      <rPr>
        <b/>
        <sz val="10"/>
        <rFont val="Arial"/>
        <family val="2"/>
      </rPr>
      <t xml:space="preserve">If desired, type the % Increment Increase from Year 4 to Year 5 in the </t>
    </r>
    <r>
      <rPr>
        <b/>
        <sz val="10"/>
        <color indexed="60"/>
        <rFont val="Arial"/>
        <family val="2"/>
      </rPr>
      <t>RED</t>
    </r>
    <r>
      <rPr>
        <b/>
        <sz val="10"/>
        <rFont val="Arial"/>
        <family val="2"/>
      </rPr>
      <t xml:space="preserve"> cell.</t>
    </r>
  </si>
  <si>
    <t>Base Salary</t>
  </si>
  <si>
    <t>CLICK IMAGE</t>
  </si>
  <si>
    <t>List Indirect Cost Basis (such as TDC, MTDC)</t>
  </si>
  <si>
    <t xml:space="preserve">Other Personnel </t>
  </si>
  <si>
    <t>Undergraduate Students</t>
  </si>
  <si>
    <t>Other Professionals (Technician, Programmer, etc.)</t>
  </si>
  <si>
    <t>Secretarial - Clerical (if charged directly)</t>
  </si>
  <si>
    <t>Undergrad Students</t>
  </si>
  <si>
    <t xml:space="preserve">Undergrad Students </t>
  </si>
  <si>
    <t>Secretarial (if charged directly)</t>
  </si>
  <si>
    <t>Undergraduate</t>
  </si>
  <si>
    <t xml:space="preserve">Undergraduate </t>
  </si>
  <si>
    <t>Secretarial - Clerical</t>
  </si>
  <si>
    <t>Other Professionals</t>
  </si>
  <si>
    <t>Other (Tech., Programmer, etc.)</t>
  </si>
  <si>
    <t>Other (Technician, Programmer, etc.)</t>
  </si>
  <si>
    <t>Secretarial-Clerical (if charged directly)</t>
  </si>
  <si>
    <t>Secretarial - clerical (if charged directly)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</si>
</sst>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b/>
      <u val="single"/>
      <sz val="12"/>
      <color indexed="61"/>
      <name val="Arial"/>
      <family val="2"/>
    </font>
    <font>
      <b/>
      <sz val="10"/>
      <color indexed="48"/>
      <name val="Arial"/>
      <family val="2"/>
    </font>
    <font>
      <u val="single"/>
      <sz val="12"/>
      <color indexed="61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2"/>
      <color indexed="57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sz val="10"/>
      <color indexed="57"/>
      <name val="Arial"/>
      <family val="2"/>
    </font>
    <font>
      <b/>
      <sz val="18"/>
      <color indexed="10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9974B"/>
      <name val="Arial"/>
      <family val="2"/>
    </font>
    <font>
      <b/>
      <u val="single"/>
      <sz val="12"/>
      <color rgb="FF39974B"/>
      <name val="Arial"/>
      <family val="2"/>
    </font>
    <font>
      <sz val="12"/>
      <color rgb="FF39974B"/>
      <name val="Arial"/>
      <family val="2"/>
    </font>
    <font>
      <sz val="10"/>
      <color rgb="FF39974B"/>
      <name val="Arial"/>
      <family val="2"/>
    </font>
    <font>
      <b/>
      <sz val="18"/>
      <color rgb="FFFF0000"/>
      <name val="Arial"/>
      <family val="2"/>
    </font>
    <font>
      <b/>
      <sz val="10"/>
      <color rgb="FF39974B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rgb="FF39974B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ck">
        <color rgb="FF39974B"/>
      </left>
      <right style="thick">
        <color rgb="FF39974B"/>
      </right>
      <top style="thick">
        <color rgb="FF39974B"/>
      </top>
      <bottom style="thick">
        <color rgb="FF39974B"/>
      </bottom>
    </border>
    <border>
      <left style="medium"/>
      <right/>
      <top style="thin"/>
      <bottom style="thin"/>
    </border>
    <border>
      <left/>
      <right/>
      <top/>
      <bottom style="mediumDashDotDot">
        <color indexed="57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 quotePrefix="1">
      <alignment horizontal="right"/>
    </xf>
    <xf numFmtId="3" fontId="2" fillId="0" borderId="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0" fillId="33" borderId="0" xfId="0" applyNumberFormat="1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 horizontal="right"/>
    </xf>
    <xf numFmtId="3" fontId="0" fillId="33" borderId="13" xfId="0" applyNumberForma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33" borderId="0" xfId="0" applyNumberFormat="1" applyFill="1" applyAlignment="1">
      <alignment horizontal="right"/>
    </xf>
    <xf numFmtId="3" fontId="2" fillId="33" borderId="0" xfId="0" applyNumberFormat="1" applyFont="1" applyFill="1" applyAlignment="1">
      <alignment horizontal="center" wrapText="1"/>
    </xf>
    <xf numFmtId="3" fontId="4" fillId="33" borderId="0" xfId="0" applyNumberFormat="1" applyFont="1" applyFill="1" applyBorder="1" applyAlignment="1">
      <alignment wrapText="1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4" xfId="0" applyNumberForma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4" fontId="0" fillId="33" borderId="15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 wrapText="1"/>
    </xf>
    <xf numFmtId="4" fontId="0" fillId="33" borderId="16" xfId="0" applyNumberFormat="1" applyFill="1" applyBorder="1" applyAlignment="1">
      <alignment wrapText="1"/>
    </xf>
    <xf numFmtId="4" fontId="0" fillId="33" borderId="17" xfId="0" applyNumberFormat="1" applyFill="1" applyBorder="1" applyAlignment="1">
      <alignment wrapText="1"/>
    </xf>
    <xf numFmtId="4" fontId="0" fillId="33" borderId="18" xfId="0" applyNumberForma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 quotePrefix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3" fontId="2" fillId="0" borderId="10" xfId="0" applyNumberFormat="1" applyFont="1" applyFill="1" applyBorder="1" applyAlignment="1">
      <alignment wrapText="1"/>
    </xf>
    <xf numFmtId="3" fontId="8" fillId="33" borderId="0" xfId="0" applyNumberFormat="1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33" borderId="0" xfId="0" applyNumberFormat="1" applyFont="1" applyFill="1" applyAlignment="1">
      <alignment horizontal="right" vertical="center"/>
    </xf>
    <xf numFmtId="3" fontId="11" fillId="3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14" fontId="0" fillId="34" borderId="23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1" fontId="0" fillId="34" borderId="36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0" fontId="0" fillId="0" borderId="25" xfId="0" applyBorder="1" applyAlignment="1">
      <alignment/>
    </xf>
    <xf numFmtId="3" fontId="16" fillId="0" borderId="0" xfId="0" applyNumberFormat="1" applyFont="1" applyAlignment="1">
      <alignment/>
    </xf>
    <xf numFmtId="3" fontId="16" fillId="0" borderId="24" xfId="0" applyNumberFormat="1" applyFont="1" applyBorder="1" applyAlignment="1">
      <alignment/>
    </xf>
    <xf numFmtId="0" fontId="16" fillId="0" borderId="25" xfId="0" applyFont="1" applyBorder="1" applyAlignment="1">
      <alignment vertical="center"/>
    </xf>
    <xf numFmtId="0" fontId="17" fillId="0" borderId="25" xfId="52" applyFont="1" applyBorder="1" applyAlignment="1" applyProtection="1">
      <alignment vertical="center"/>
      <protection/>
    </xf>
    <xf numFmtId="3" fontId="16" fillId="0" borderId="25" xfId="0" applyNumberFormat="1" applyFont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25" xfId="0" applyNumberFormat="1" applyFont="1" applyBorder="1" applyAlignment="1">
      <alignment vertical="center"/>
    </xf>
    <xf numFmtId="3" fontId="17" fillId="0" borderId="25" xfId="52" applyNumberFormat="1" applyFont="1" applyBorder="1" applyAlignment="1" applyProtection="1">
      <alignment vertical="center"/>
      <protection/>
    </xf>
    <xf numFmtId="3" fontId="16" fillId="33" borderId="0" xfId="0" applyNumberFormat="1" applyFont="1" applyFill="1" applyBorder="1" applyAlignment="1">
      <alignment horizontal="right"/>
    </xf>
    <xf numFmtId="0" fontId="17" fillId="0" borderId="25" xfId="52" applyFont="1" applyBorder="1" applyAlignment="1" applyProtection="1">
      <alignment wrapText="1"/>
      <protection/>
    </xf>
    <xf numFmtId="0" fontId="16" fillId="0" borderId="41" xfId="0" applyFont="1" applyBorder="1" applyAlignment="1">
      <alignment wrapText="1"/>
    </xf>
    <xf numFmtId="3" fontId="16" fillId="33" borderId="0" xfId="0" applyNumberFormat="1" applyFont="1" applyFill="1" applyBorder="1" applyAlignment="1">
      <alignment horizontal="center" wrapText="1"/>
    </xf>
    <xf numFmtId="3" fontId="16" fillId="33" borderId="25" xfId="0" applyNumberFormat="1" applyFont="1" applyFill="1" applyBorder="1" applyAlignment="1">
      <alignment horizontal="left" wrapText="1"/>
    </xf>
    <xf numFmtId="3" fontId="16" fillId="33" borderId="41" xfId="0" applyNumberFormat="1" applyFont="1" applyFill="1" applyBorder="1" applyAlignment="1">
      <alignment horizontal="center" wrapText="1"/>
    </xf>
    <xf numFmtId="3" fontId="16" fillId="33" borderId="25" xfId="0" applyNumberFormat="1" applyFont="1" applyFill="1" applyBorder="1" applyAlignment="1">
      <alignment horizontal="left"/>
    </xf>
    <xf numFmtId="3" fontId="16" fillId="0" borderId="25" xfId="0" applyNumberFormat="1" applyFont="1" applyFill="1" applyBorder="1" applyAlignment="1">
      <alignment/>
    </xf>
    <xf numFmtId="3" fontId="16" fillId="33" borderId="41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3" fontId="16" fillId="33" borderId="0" xfId="0" applyNumberFormat="1" applyFont="1" applyFill="1" applyAlignment="1">
      <alignment horizontal="righ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/>
    </xf>
    <xf numFmtId="3" fontId="16" fillId="0" borderId="0" xfId="0" applyNumberFormat="1" applyFont="1" applyBorder="1" applyAlignment="1">
      <alignment vertical="center"/>
    </xf>
    <xf numFmtId="3" fontId="16" fillId="33" borderId="25" xfId="0" applyNumberFormat="1" applyFont="1" applyFill="1" applyBorder="1" applyAlignment="1">
      <alignment vertical="center"/>
    </xf>
    <xf numFmtId="3" fontId="16" fillId="33" borderId="41" xfId="0" applyNumberFormat="1" applyFont="1" applyFill="1" applyBorder="1" applyAlignment="1">
      <alignment horizontal="righ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/>
    </xf>
    <xf numFmtId="3" fontId="0" fillId="0" borderId="0" xfId="0" applyNumberFormat="1" applyBorder="1" applyAlignment="1" applyProtection="1">
      <alignment vertical="top"/>
      <protection/>
    </xf>
    <xf numFmtId="3" fontId="0" fillId="33" borderId="0" xfId="0" applyNumberForma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3" fontId="0" fillId="33" borderId="42" xfId="0" applyNumberFormat="1" applyFill="1" applyBorder="1" applyAlignment="1">
      <alignment wrapText="1"/>
    </xf>
    <xf numFmtId="4" fontId="0" fillId="33" borderId="42" xfId="0" applyNumberFormat="1" applyFill="1" applyBorder="1" applyAlignment="1">
      <alignment wrapText="1"/>
    </xf>
    <xf numFmtId="0" fontId="0" fillId="35" borderId="43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35" borderId="44" xfId="0" applyFill="1" applyBorder="1" applyAlignment="1">
      <alignment/>
    </xf>
    <xf numFmtId="0" fontId="19" fillId="0" borderId="0" xfId="52" applyFont="1" applyAlignment="1" applyProtection="1">
      <alignment/>
      <protection/>
    </xf>
    <xf numFmtId="3" fontId="20" fillId="0" borderId="0" xfId="0" applyNumberFormat="1" applyFont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3" fontId="0" fillId="0" borderId="11" xfId="0" applyNumberForma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 wrapText="1"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 wrapText="1"/>
      <protection locked="0"/>
    </xf>
    <xf numFmtId="3" fontId="2" fillId="33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3" fontId="8" fillId="33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vertical="top"/>
    </xf>
    <xf numFmtId="10" fontId="0" fillId="0" borderId="0" xfId="0" applyNumberFormat="1" applyFill="1" applyBorder="1" applyAlignment="1">
      <alignment/>
    </xf>
    <xf numFmtId="3" fontId="0" fillId="0" borderId="0" xfId="0" applyNumberFormat="1" applyBorder="1" applyAlignment="1" applyProtection="1">
      <alignment wrapText="1"/>
      <protection/>
    </xf>
    <xf numFmtId="3" fontId="0" fillId="33" borderId="13" xfId="0" applyNumberFormat="1" applyFill="1" applyBorder="1" applyAlignment="1" applyProtection="1">
      <alignment wrapText="1"/>
      <protection/>
    </xf>
    <xf numFmtId="3" fontId="0" fillId="33" borderId="0" xfId="0" applyNumberForma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5" fillId="0" borderId="21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0" fillId="33" borderId="46" xfId="0" applyNumberFormat="1" applyFill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9" fontId="0" fillId="0" borderId="0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 horizontal="center" wrapText="1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33" borderId="0" xfId="0" applyNumberFormat="1" applyFill="1" applyAlignment="1" applyProtection="1">
      <alignment horizontal="right"/>
      <protection/>
    </xf>
    <xf numFmtId="3" fontId="8" fillId="33" borderId="0" xfId="0" applyNumberFormat="1" applyFont="1" applyFill="1" applyBorder="1" applyAlignment="1" applyProtection="1">
      <alignment horizontal="center" wrapText="1"/>
      <protection/>
    </xf>
    <xf numFmtId="4" fontId="0" fillId="0" borderId="37" xfId="0" applyNumberFormat="1" applyBorder="1" applyAlignment="1">
      <alignment/>
    </xf>
    <xf numFmtId="4" fontId="0" fillId="0" borderId="35" xfId="0" applyNumberFormat="1" applyBorder="1" applyAlignment="1">
      <alignment/>
    </xf>
    <xf numFmtId="9" fontId="2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0" fillId="35" borderId="20" xfId="0" applyFill="1" applyBorder="1" applyAlignment="1">
      <alignment/>
    </xf>
    <xf numFmtId="3" fontId="27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3" fontId="27" fillId="0" borderId="0" xfId="0" applyNumberFormat="1" applyFont="1" applyBorder="1" applyAlignment="1">
      <alignment horizontal="right" vertical="center" wrapText="1"/>
    </xf>
    <xf numFmtId="3" fontId="0" fillId="0" borderId="13" xfId="0" applyNumberFormat="1" applyFill="1" applyBorder="1" applyAlignment="1" applyProtection="1">
      <alignment horizontal="right" wrapText="1"/>
      <protection locked="0"/>
    </xf>
    <xf numFmtId="0" fontId="0" fillId="35" borderId="47" xfId="0" applyFill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3" fontId="0" fillId="0" borderId="53" xfId="0" applyNumberFormat="1" applyBorder="1" applyAlignment="1">
      <alignment/>
    </xf>
    <xf numFmtId="3" fontId="0" fillId="0" borderId="34" xfId="0" applyNumberFormat="1" applyFill="1" applyBorder="1" applyAlignment="1" applyProtection="1">
      <alignment wrapText="1"/>
      <protection locked="0"/>
    </xf>
    <xf numFmtId="4" fontId="0" fillId="0" borderId="34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Alignment="1">
      <alignment wrapText="1"/>
    </xf>
    <xf numFmtId="4" fontId="0" fillId="0" borderId="17" xfId="0" applyNumberFormat="1" applyFill="1" applyBorder="1" applyAlignment="1" applyProtection="1">
      <alignment wrapText="1"/>
      <protection locked="0"/>
    </xf>
    <xf numFmtId="4" fontId="0" fillId="0" borderId="15" xfId="0" applyNumberFormat="1" applyFill="1" applyBorder="1" applyAlignment="1">
      <alignment wrapText="1"/>
    </xf>
    <xf numFmtId="4" fontId="0" fillId="0" borderId="13" xfId="0" applyNumberForma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164" fontId="0" fillId="0" borderId="34" xfId="0" applyNumberFormat="1" applyFill="1" applyBorder="1" applyAlignment="1" applyProtection="1">
      <alignment wrapText="1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3" fontId="0" fillId="0" borderId="34" xfId="0" applyNumberForma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 wrapText="1"/>
    </xf>
    <xf numFmtId="3" fontId="0" fillId="0" borderId="34" xfId="0" applyNumberFormat="1" applyFill="1" applyBorder="1" applyAlignment="1">
      <alignment wrapText="1"/>
    </xf>
    <xf numFmtId="3" fontId="0" fillId="0" borderId="34" xfId="0" applyNumberFormat="1" applyFill="1" applyBorder="1" applyAlignment="1" applyProtection="1">
      <alignment horizontal="center" wrapText="1"/>
      <protection locked="0"/>
    </xf>
    <xf numFmtId="10" fontId="0" fillId="0" borderId="34" xfId="0" applyNumberFormat="1" applyFill="1" applyBorder="1" applyAlignment="1" applyProtection="1">
      <alignment wrapText="1"/>
      <protection locked="0"/>
    </xf>
    <xf numFmtId="3" fontId="0" fillId="0" borderId="0" xfId="0" applyNumberForma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/>
    </xf>
    <xf numFmtId="3" fontId="0" fillId="0" borderId="54" xfId="0" applyNumberFormat="1" applyFill="1" applyBorder="1" applyAlignment="1" applyProtection="1">
      <alignment horizontal="right"/>
      <protection/>
    </xf>
    <xf numFmtId="3" fontId="68" fillId="0" borderId="24" xfId="0" applyNumberFormat="1" applyFont="1" applyBorder="1" applyAlignment="1">
      <alignment vertical="center"/>
    </xf>
    <xf numFmtId="3" fontId="68" fillId="0" borderId="25" xfId="0" applyNumberFormat="1" applyFont="1" applyBorder="1" applyAlignment="1">
      <alignment vertical="center"/>
    </xf>
    <xf numFmtId="3" fontId="68" fillId="0" borderId="0" xfId="0" applyNumberFormat="1" applyFont="1" applyAlignment="1">
      <alignment vertical="center"/>
    </xf>
    <xf numFmtId="9" fontId="2" fillId="36" borderId="23" xfId="0" applyNumberFormat="1" applyFont="1" applyFill="1" applyBorder="1" applyAlignment="1" applyProtection="1">
      <alignment/>
      <protection locked="0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0" fontId="68" fillId="0" borderId="25" xfId="0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 wrapText="1"/>
    </xf>
    <xf numFmtId="0" fontId="68" fillId="0" borderId="25" xfId="0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33" borderId="46" xfId="0" applyNumberForma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9" fillId="0" borderId="0" xfId="52" applyFont="1" applyBorder="1" applyAlignment="1" applyProtection="1">
      <alignment/>
      <protection/>
    </xf>
    <xf numFmtId="3" fontId="16" fillId="0" borderId="11" xfId="0" applyNumberFormat="1" applyFont="1" applyBorder="1" applyAlignment="1">
      <alignment/>
    </xf>
    <xf numFmtId="0" fontId="68" fillId="0" borderId="25" xfId="0" applyFont="1" applyBorder="1" applyAlignment="1">
      <alignment vertical="center"/>
    </xf>
    <xf numFmtId="0" fontId="69" fillId="0" borderId="25" xfId="52" applyFont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9" fontId="2" fillId="36" borderId="23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Border="1" applyAlignment="1">
      <alignment horizontal="center"/>
    </xf>
    <xf numFmtId="3" fontId="68" fillId="0" borderId="25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right"/>
    </xf>
    <xf numFmtId="0" fontId="17" fillId="0" borderId="25" xfId="52" applyFont="1" applyFill="1" applyBorder="1" applyAlignment="1" applyProtection="1">
      <alignment wrapText="1"/>
      <protection/>
    </xf>
    <xf numFmtId="0" fontId="16" fillId="0" borderId="41" xfId="0" applyFont="1" applyFill="1" applyBorder="1" applyAlignment="1">
      <alignment wrapText="1"/>
    </xf>
    <xf numFmtId="3" fontId="11" fillId="0" borderId="11" xfId="0" applyNumberFormat="1" applyFont="1" applyBorder="1" applyAlignment="1">
      <alignment vertical="center"/>
    </xf>
    <xf numFmtId="3" fontId="68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right" vertical="center"/>
    </xf>
    <xf numFmtId="3" fontId="68" fillId="0" borderId="24" xfId="0" applyNumberFormat="1" applyFont="1" applyBorder="1" applyAlignment="1">
      <alignment vertical="center"/>
    </xf>
    <xf numFmtId="3" fontId="68" fillId="0" borderId="25" xfId="0" applyNumberFormat="1" applyFont="1" applyBorder="1" applyAlignment="1">
      <alignment/>
    </xf>
    <xf numFmtId="3" fontId="16" fillId="0" borderId="25" xfId="0" applyNumberFormat="1" applyFont="1" applyFill="1" applyBorder="1" applyAlignment="1">
      <alignment horizontal="left" wrapText="1"/>
    </xf>
    <xf numFmtId="3" fontId="16" fillId="0" borderId="41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/>
    </xf>
    <xf numFmtId="3" fontId="16" fillId="0" borderId="25" xfId="0" applyNumberFormat="1" applyFont="1" applyFill="1" applyBorder="1" applyAlignment="1">
      <alignment horizontal="left"/>
    </xf>
    <xf numFmtId="3" fontId="68" fillId="0" borderId="25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3" fontId="16" fillId="0" borderId="14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horizontal="right" vertical="center"/>
    </xf>
    <xf numFmtId="3" fontId="68" fillId="0" borderId="0" xfId="0" applyNumberFormat="1" applyFont="1" applyBorder="1" applyAlignment="1">
      <alignment/>
    </xf>
    <xf numFmtId="3" fontId="16" fillId="33" borderId="14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 applyProtection="1">
      <alignment wrapText="1"/>
      <protection/>
    </xf>
    <xf numFmtId="3" fontId="71" fillId="0" borderId="0" xfId="0" applyNumberFormat="1" applyFont="1" applyAlignment="1">
      <alignment/>
    </xf>
    <xf numFmtId="9" fontId="0" fillId="0" borderId="34" xfId="0" applyNumberFormat="1" applyFont="1" applyFill="1" applyBorder="1" applyAlignment="1" applyProtection="1">
      <alignment horizontal="right" wrapText="1"/>
      <protection locked="0"/>
    </xf>
    <xf numFmtId="3" fontId="0" fillId="0" borderId="34" xfId="0" applyNumberFormat="1" applyFont="1" applyFill="1" applyBorder="1" applyAlignment="1" applyProtection="1">
      <alignment horizontal="right" wrapText="1"/>
      <protection locked="0"/>
    </xf>
    <xf numFmtId="9" fontId="2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horizontal="right" wrapText="1"/>
      <protection/>
    </xf>
    <xf numFmtId="3" fontId="0" fillId="37" borderId="23" xfId="0" applyNumberFormat="1" applyFont="1" applyFill="1" applyBorder="1" applyAlignment="1" applyProtection="1">
      <alignment horizontal="center" wrapText="1"/>
      <protection locked="0"/>
    </xf>
    <xf numFmtId="3" fontId="0" fillId="37" borderId="23" xfId="0" applyNumberFormat="1" applyFill="1" applyBorder="1" applyAlignment="1" applyProtection="1">
      <alignment horizontal="center" wrapText="1"/>
      <protection locked="0"/>
    </xf>
    <xf numFmtId="10" fontId="0" fillId="37" borderId="34" xfId="0" applyNumberFormat="1" applyFill="1" applyBorder="1" applyAlignment="1" applyProtection="1">
      <alignment wrapText="1"/>
      <protection locked="0"/>
    </xf>
    <xf numFmtId="1" fontId="2" fillId="0" borderId="34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quotePrefix="1">
      <alignment horizontal="right"/>
    </xf>
    <xf numFmtId="3" fontId="0" fillId="37" borderId="23" xfId="0" applyNumberFormat="1" applyFill="1" applyBorder="1" applyAlignment="1" applyProtection="1">
      <alignment horizontal="center" wrapText="1"/>
      <protection locked="0"/>
    </xf>
    <xf numFmtId="1" fontId="2" fillId="37" borderId="23" xfId="0" applyNumberFormat="1" applyFont="1" applyFill="1" applyBorder="1" applyAlignment="1" applyProtection="1">
      <alignment horizontal="center"/>
      <protection locked="0"/>
    </xf>
    <xf numFmtId="3" fontId="70" fillId="0" borderId="0" xfId="0" applyNumberFormat="1" applyFont="1" applyAlignment="1">
      <alignment vertical="center"/>
    </xf>
    <xf numFmtId="3" fontId="2" fillId="0" borderId="34" xfId="0" applyNumberFormat="1" applyFont="1" applyFill="1" applyBorder="1" applyAlignment="1" applyProtection="1">
      <alignment horizontal="center" wrapText="1"/>
      <protection/>
    </xf>
    <xf numFmtId="3" fontId="0" fillId="0" borderId="42" xfId="0" applyNumberFormat="1" applyFill="1" applyBorder="1" applyAlignment="1">
      <alignment wrapText="1"/>
    </xf>
    <xf numFmtId="4" fontId="0" fillId="0" borderId="42" xfId="0" applyNumberFormat="1" applyFill="1" applyBorder="1" applyAlignment="1">
      <alignment wrapText="1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3" fontId="68" fillId="0" borderId="24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3" fontId="0" fillId="37" borderId="23" xfId="0" applyNumberFormat="1" applyFill="1" applyBorder="1" applyAlignment="1" applyProtection="1">
      <alignment horizontal="center" wrapText="1"/>
      <protection/>
    </xf>
    <xf numFmtId="0" fontId="72" fillId="0" borderId="0" xfId="0" applyFont="1" applyAlignment="1">
      <alignment/>
    </xf>
    <xf numFmtId="3" fontId="68" fillId="0" borderId="25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55" xfId="0" applyFont="1" applyBorder="1" applyAlignment="1">
      <alignment/>
    </xf>
    <xf numFmtId="3" fontId="0" fillId="0" borderId="0" xfId="0" applyNumberFormat="1" applyFill="1" applyBorder="1" applyAlignment="1" applyProtection="1">
      <alignment wrapText="1"/>
      <protection/>
    </xf>
    <xf numFmtId="3" fontId="0" fillId="0" borderId="17" xfId="0" applyNumberFormat="1" applyFill="1" applyBorder="1" applyAlignment="1" applyProtection="1">
      <alignment wrapText="1"/>
      <protection locked="0"/>
    </xf>
    <xf numFmtId="3" fontId="0" fillId="0" borderId="13" xfId="0" applyNumberFormat="1" applyFill="1" applyBorder="1" applyAlignment="1">
      <alignment wrapText="1"/>
    </xf>
    <xf numFmtId="0" fontId="0" fillId="0" borderId="18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 wrapText="1"/>
    </xf>
    <xf numFmtId="0" fontId="68" fillId="0" borderId="25" xfId="0" applyFont="1" applyBorder="1" applyAlignment="1">
      <alignment vertical="center"/>
    </xf>
    <xf numFmtId="49" fontId="0" fillId="0" borderId="17" xfId="0" applyNumberFormat="1" applyFill="1" applyBorder="1" applyAlignment="1" applyProtection="1">
      <alignment wrapText="1"/>
      <protection locked="0"/>
    </xf>
    <xf numFmtId="49" fontId="0" fillId="0" borderId="13" xfId="0" applyNumberFormat="1" applyFill="1" applyBorder="1" applyAlignment="1" applyProtection="1">
      <alignment wrapText="1"/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3" fontId="2" fillId="38" borderId="24" xfId="0" applyNumberFormat="1" applyFont="1" applyFill="1" applyBorder="1" applyAlignment="1">
      <alignment horizontal="left" wrapText="1"/>
    </xf>
    <xf numFmtId="0" fontId="0" fillId="38" borderId="25" xfId="0" applyFill="1" applyBorder="1" applyAlignment="1">
      <alignment/>
    </xf>
    <xf numFmtId="0" fontId="0" fillId="38" borderId="41" xfId="0" applyFill="1" applyBorder="1" applyAlignment="1">
      <alignment/>
    </xf>
    <xf numFmtId="3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 applyProtection="1">
      <alignment wrapText="1"/>
      <protection locked="0"/>
    </xf>
    <xf numFmtId="3" fontId="4" fillId="37" borderId="24" xfId="0" applyNumberFormat="1" applyFont="1" applyFill="1" applyBorder="1" applyAlignment="1">
      <alignment horizontal="center" wrapText="1"/>
    </xf>
    <xf numFmtId="0" fontId="0" fillId="37" borderId="25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 wrapText="1"/>
      <protection locked="0"/>
    </xf>
    <xf numFmtId="3" fontId="8" fillId="0" borderId="22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6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6" fillId="0" borderId="25" xfId="0" applyNumberFormat="1" applyFont="1" applyFill="1" applyBorder="1" applyAlignment="1">
      <alignment wrapText="1"/>
    </xf>
    <xf numFmtId="3" fontId="16" fillId="0" borderId="41" xfId="0" applyNumberFormat="1" applyFont="1" applyFill="1" applyBorder="1" applyAlignment="1">
      <alignment wrapText="1"/>
    </xf>
    <xf numFmtId="3" fontId="2" fillId="37" borderId="24" xfId="0" applyNumberFormat="1" applyFont="1" applyFill="1" applyBorder="1" applyAlignment="1">
      <alignment horizontal="center" wrapText="1"/>
    </xf>
    <xf numFmtId="0" fontId="0" fillId="37" borderId="25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3" fontId="0" fillId="0" borderId="18" xfId="0" applyNumberFormat="1" applyFill="1" applyBorder="1" applyAlignment="1" applyProtection="1">
      <alignment wrapText="1"/>
      <protection locked="0"/>
    </xf>
    <xf numFmtId="3" fontId="27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10" fontId="0" fillId="0" borderId="17" xfId="0" applyNumberFormat="1" applyFill="1" applyBorder="1" applyAlignment="1" applyProtection="1">
      <alignment wrapText="1"/>
      <protection locked="0"/>
    </xf>
    <xf numFmtId="10" fontId="0" fillId="0" borderId="13" xfId="0" applyNumberFormat="1" applyFill="1" applyBorder="1" applyAlignment="1" applyProtection="1">
      <alignment wrapText="1"/>
      <protection locked="0"/>
    </xf>
    <xf numFmtId="10" fontId="0" fillId="0" borderId="18" xfId="0" applyNumberFormat="1" applyFill="1" applyBorder="1" applyAlignment="1" applyProtection="1">
      <alignment wrapText="1"/>
      <protection locked="0"/>
    </xf>
    <xf numFmtId="0" fontId="73" fillId="0" borderId="0" xfId="0" applyFont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ont="1" applyFill="1" applyBorder="1" applyAlignment="1" applyProtection="1">
      <alignment wrapText="1"/>
      <protection locked="0"/>
    </xf>
    <xf numFmtId="3" fontId="22" fillId="0" borderId="16" xfId="0" applyNumberFormat="1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68" fillId="0" borderId="22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20" xfId="0" applyNumberFormat="1" applyFont="1" applyFill="1" applyBorder="1" applyAlignment="1">
      <alignment horizontal="center" wrapText="1"/>
    </xf>
    <xf numFmtId="3" fontId="22" fillId="0" borderId="16" xfId="0" applyNumberFormat="1" applyFont="1" applyBorder="1" applyAlignment="1">
      <alignment vertical="center"/>
    </xf>
    <xf numFmtId="3" fontId="16" fillId="33" borderId="25" xfId="0" applyNumberFormat="1" applyFont="1" applyFill="1" applyBorder="1" applyAlignment="1">
      <alignment wrapText="1"/>
    </xf>
    <xf numFmtId="3" fontId="16" fillId="33" borderId="41" xfId="0" applyNumberFormat="1" applyFont="1" applyFill="1" applyBorder="1" applyAlignment="1">
      <alignment wrapText="1"/>
    </xf>
    <xf numFmtId="0" fontId="18" fillId="0" borderId="25" xfId="52" applyFont="1" applyBorder="1" applyAlignment="1" applyProtection="1">
      <alignment wrapText="1"/>
      <protection/>
    </xf>
    <xf numFmtId="0" fontId="0" fillId="0" borderId="25" xfId="0" applyBorder="1" applyAlignment="1">
      <alignment/>
    </xf>
    <xf numFmtId="0" fontId="27" fillId="0" borderId="0" xfId="0" applyFont="1" applyBorder="1" applyAlignment="1">
      <alignment/>
    </xf>
    <xf numFmtId="3" fontId="0" fillId="0" borderId="13" xfId="0" applyNumberFormat="1" applyFill="1" applyBorder="1" applyAlignment="1" applyProtection="1">
      <alignment wrapText="1"/>
      <protection locked="0"/>
    </xf>
    <xf numFmtId="49" fontId="0" fillId="0" borderId="17" xfId="0" applyNumberFormat="1" applyFill="1" applyBorder="1" applyAlignment="1" applyProtection="1">
      <alignment wrapText="1"/>
      <protection/>
    </xf>
    <xf numFmtId="49" fontId="0" fillId="0" borderId="13" xfId="0" applyNumberFormat="1" applyFill="1" applyBorder="1" applyAlignment="1" applyProtection="1">
      <alignment wrapText="1"/>
      <protection/>
    </xf>
    <xf numFmtId="49" fontId="0" fillId="0" borderId="18" xfId="0" applyNumberFormat="1" applyFill="1" applyBorder="1" applyAlignment="1" applyProtection="1">
      <alignment wrapText="1"/>
      <protection/>
    </xf>
    <xf numFmtId="3" fontId="2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38" borderId="17" xfId="0" applyNumberFormat="1" applyFont="1" applyFill="1" applyBorder="1" applyAlignment="1" applyProtection="1">
      <alignment wrapText="1"/>
      <protection/>
    </xf>
    <xf numFmtId="0" fontId="0" fillId="38" borderId="13" xfId="0" applyFont="1" applyFill="1" applyBorder="1" applyAlignment="1" applyProtection="1">
      <alignment wrapText="1"/>
      <protection/>
    </xf>
    <xf numFmtId="0" fontId="0" fillId="38" borderId="18" xfId="0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0" fillId="37" borderId="24" xfId="0" applyFont="1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/>
      <protection locked="0"/>
    </xf>
    <xf numFmtId="0" fontId="0" fillId="37" borderId="41" xfId="0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3" fontId="0" fillId="37" borderId="24" xfId="0" applyNumberFormat="1" applyFont="1" applyFill="1" applyBorder="1" applyAlignment="1" applyProtection="1">
      <alignment wrapText="1"/>
      <protection locked="0"/>
    </xf>
    <xf numFmtId="3" fontId="0" fillId="37" borderId="25" xfId="0" applyNumberFormat="1" applyFont="1" applyFill="1" applyBorder="1" applyAlignment="1" applyProtection="1">
      <alignment wrapText="1"/>
      <protection locked="0"/>
    </xf>
    <xf numFmtId="0" fontId="0" fillId="37" borderId="25" xfId="0" applyFont="1" applyFill="1" applyBorder="1" applyAlignment="1" applyProtection="1">
      <alignment wrapText="1"/>
      <protection locked="0"/>
    </xf>
    <xf numFmtId="0" fontId="0" fillId="37" borderId="41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7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3" fontId="8" fillId="33" borderId="22" xfId="0" applyNumberFormat="1" applyFont="1" applyFill="1" applyBorder="1" applyAlignment="1">
      <alignment horizontal="center" wrapText="1"/>
    </xf>
    <xf numFmtId="3" fontId="0" fillId="0" borderId="17" xfId="0" applyNumberFormat="1" applyFill="1" applyBorder="1" applyAlignment="1" applyProtection="1">
      <alignment wrapText="1"/>
      <protection/>
    </xf>
    <xf numFmtId="3" fontId="0" fillId="0" borderId="13" xfId="0" applyNumberFormat="1" applyFill="1" applyBorder="1" applyAlignment="1" applyProtection="1">
      <alignment wrapText="1"/>
      <protection/>
    </xf>
    <xf numFmtId="3" fontId="0" fillId="0" borderId="18" xfId="0" applyNumberForma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7" xfId="0" applyNumberFormat="1" applyFill="1" applyBorder="1" applyAlignment="1" applyProtection="1">
      <alignment wrapText="1"/>
      <protection/>
    </xf>
    <xf numFmtId="0" fontId="0" fillId="0" borderId="13" xfId="0" applyNumberFormat="1" applyFill="1" applyBorder="1" applyAlignment="1" applyProtection="1">
      <alignment wrapText="1"/>
      <protection/>
    </xf>
    <xf numFmtId="0" fontId="0" fillId="0" borderId="18" xfId="0" applyNumberFormat="1" applyFill="1" applyBorder="1" applyAlignment="1" applyProtection="1">
      <alignment wrapText="1"/>
      <protection/>
    </xf>
    <xf numFmtId="3" fontId="0" fillId="0" borderId="17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18" xfId="0" applyNumberFormat="1" applyFont="1" applyFill="1" applyBorder="1" applyAlignment="1" applyProtection="1">
      <alignment wrapText="1"/>
      <protection/>
    </xf>
    <xf numFmtId="3" fontId="2" fillId="0" borderId="56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73" fillId="0" borderId="0" xfId="0" applyFont="1" applyAlignment="1">
      <alignment/>
    </xf>
    <xf numFmtId="3" fontId="8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49" fontId="16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Alignment="1" applyProtection="1">
      <alignment horizontal="right"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8" xfId="0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3" fontId="4" fillId="37" borderId="25" xfId="0" applyNumberFormat="1" applyFont="1" applyFill="1" applyBorder="1" applyAlignment="1">
      <alignment horizontal="center" wrapText="1"/>
    </xf>
    <xf numFmtId="3" fontId="4" fillId="37" borderId="4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0" fontId="68" fillId="0" borderId="25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9" borderId="57" xfId="0" applyFont="1" applyFill="1" applyBorder="1" applyAlignment="1">
      <alignment horizontal="center"/>
    </xf>
    <xf numFmtId="0" fontId="4" fillId="39" borderId="58" xfId="0" applyFont="1" applyFill="1" applyBorder="1" applyAlignment="1">
      <alignment horizontal="center"/>
    </xf>
    <xf numFmtId="0" fontId="4" fillId="39" borderId="5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0" fillId="34" borderId="24" xfId="0" applyNumberFormat="1" applyFill="1" applyBorder="1" applyAlignment="1">
      <alignment/>
    </xf>
    <xf numFmtId="2" fontId="0" fillId="34" borderId="25" xfId="0" applyNumberFormat="1" applyFill="1" applyBorder="1" applyAlignment="1">
      <alignment/>
    </xf>
    <xf numFmtId="2" fontId="0" fillId="34" borderId="41" xfId="0" applyNumberFormat="1" applyFill="1" applyBorder="1" applyAlignment="1">
      <alignment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/>
    </xf>
    <xf numFmtId="2" fontId="0" fillId="34" borderId="60" xfId="0" applyNumberFormat="1" applyFill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0" borderId="19" xfId="0" applyNumberFormat="1" applyBorder="1" applyAlignment="1">
      <alignment vertical="top" wrapText="1"/>
    </xf>
    <xf numFmtId="0" fontId="2" fillId="0" borderId="22" xfId="0" applyFont="1" applyBorder="1" applyAlignment="1">
      <alignment horizontal="center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2" fontId="0" fillId="0" borderId="6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63" xfId="0" applyNumberFormat="1" applyFill="1" applyBorder="1" applyAlignment="1">
      <alignment/>
    </xf>
    <xf numFmtId="0" fontId="0" fillId="0" borderId="38" xfId="0" applyBorder="1" applyAlignment="1">
      <alignment/>
    </xf>
    <xf numFmtId="3" fontId="0" fillId="0" borderId="53" xfId="0" applyNumberFormat="1" applyFill="1" applyBorder="1" applyAlignment="1">
      <alignment/>
    </xf>
    <xf numFmtId="0" fontId="0" fillId="0" borderId="39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6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46" xfId="0" applyBorder="1" applyAlignment="1">
      <alignment horizontal="center"/>
    </xf>
    <xf numFmtId="3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41" xfId="0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6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2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60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47625</xdr:rowOff>
    </xdr:from>
    <xdr:to>
      <xdr:col>7</xdr:col>
      <xdr:colOff>9525</xdr:colOff>
      <xdr:row>1</xdr:row>
      <xdr:rowOff>200025</xdr:rowOff>
    </xdr:to>
    <xdr:pic>
      <xdr:nvPicPr>
        <xdr:cNvPr id="1" name="Picture 2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28575</xdr:rowOff>
    </xdr:from>
    <xdr:to>
      <xdr:col>18</xdr:col>
      <xdr:colOff>0</xdr:colOff>
      <xdr:row>1</xdr:row>
      <xdr:rowOff>180975</xdr:rowOff>
    </xdr:to>
    <xdr:pic>
      <xdr:nvPicPr>
        <xdr:cNvPr id="2" name="Picture 4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57150</xdr:rowOff>
    </xdr:from>
    <xdr:to>
      <xdr:col>6</xdr:col>
      <xdr:colOff>47625</xdr:colOff>
      <xdr:row>1</xdr:row>
      <xdr:rowOff>209550</xdr:rowOff>
    </xdr:to>
    <xdr:pic>
      <xdr:nvPicPr>
        <xdr:cNvPr id="1" name="Picture 2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715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47625</xdr:rowOff>
    </xdr:from>
    <xdr:to>
      <xdr:col>18</xdr:col>
      <xdr:colOff>9525</xdr:colOff>
      <xdr:row>1</xdr:row>
      <xdr:rowOff>200025</xdr:rowOff>
    </xdr:to>
    <xdr:pic>
      <xdr:nvPicPr>
        <xdr:cNvPr id="2" name="Picture 4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6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0</xdr:row>
      <xdr:rowOff>76200</xdr:rowOff>
    </xdr:from>
    <xdr:to>
      <xdr:col>17</xdr:col>
      <xdr:colOff>19050</xdr:colOff>
      <xdr:row>2</xdr:row>
      <xdr:rowOff>9525</xdr:rowOff>
    </xdr:to>
    <xdr:pic>
      <xdr:nvPicPr>
        <xdr:cNvPr id="1" name="Picture 6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620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85725</xdr:rowOff>
    </xdr:from>
    <xdr:to>
      <xdr:col>7</xdr:col>
      <xdr:colOff>19050</xdr:colOff>
      <xdr:row>1</xdr:row>
      <xdr:rowOff>200025</xdr:rowOff>
    </xdr:to>
    <xdr:pic>
      <xdr:nvPicPr>
        <xdr:cNvPr id="2" name="Picture 8" descr="http://mac.wayne.edu/wordmark/warrior_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85725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0</xdr:row>
      <xdr:rowOff>66675</xdr:rowOff>
    </xdr:from>
    <xdr:to>
      <xdr:col>16</xdr:col>
      <xdr:colOff>838200</xdr:colOff>
      <xdr:row>2</xdr:row>
      <xdr:rowOff>0</xdr:rowOff>
    </xdr:to>
    <xdr:pic>
      <xdr:nvPicPr>
        <xdr:cNvPr id="1" name="Picture 3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57150</xdr:rowOff>
    </xdr:from>
    <xdr:to>
      <xdr:col>6</xdr:col>
      <xdr:colOff>38100</xdr:colOff>
      <xdr:row>1</xdr:row>
      <xdr:rowOff>209550</xdr:rowOff>
    </xdr:to>
    <xdr:pic>
      <xdr:nvPicPr>
        <xdr:cNvPr id="2" name="Picture 4" descr="http://mac.wayne.edu/wordmark/warrior_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5715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85725</xdr:rowOff>
    </xdr:from>
    <xdr:to>
      <xdr:col>16</xdr:col>
      <xdr:colOff>771525</xdr:colOff>
      <xdr:row>2</xdr:row>
      <xdr:rowOff>19050</xdr:rowOff>
    </xdr:to>
    <xdr:pic>
      <xdr:nvPicPr>
        <xdr:cNvPr id="1" name="Picture 3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857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66675</xdr:rowOff>
    </xdr:from>
    <xdr:to>
      <xdr:col>7</xdr:col>
      <xdr:colOff>142875</xdr:colOff>
      <xdr:row>2</xdr:row>
      <xdr:rowOff>0</xdr:rowOff>
    </xdr:to>
    <xdr:pic>
      <xdr:nvPicPr>
        <xdr:cNvPr id="2" name="Picture 4" descr="http://mac.wayne.edu/wordmark/warrior_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666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3</xdr:row>
      <xdr:rowOff>38100</xdr:rowOff>
    </xdr:from>
    <xdr:to>
      <xdr:col>13</xdr:col>
      <xdr:colOff>552450</xdr:colOff>
      <xdr:row>4</xdr:row>
      <xdr:rowOff>133350</xdr:rowOff>
    </xdr:to>
    <xdr:pic>
      <xdr:nvPicPr>
        <xdr:cNvPr id="1" name="Picture 6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4767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</xdr:row>
      <xdr:rowOff>38100</xdr:rowOff>
    </xdr:from>
    <xdr:to>
      <xdr:col>7</xdr:col>
      <xdr:colOff>533400</xdr:colOff>
      <xdr:row>4</xdr:row>
      <xdr:rowOff>133350</xdr:rowOff>
    </xdr:to>
    <xdr:pic>
      <xdr:nvPicPr>
        <xdr:cNvPr id="2" name="Picture 8" descr="http://mac.wayne.edu/wordmark/warrior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4767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18</xdr:row>
      <xdr:rowOff>0</xdr:rowOff>
    </xdr:from>
    <xdr:to>
      <xdr:col>11</xdr:col>
      <xdr:colOff>600075</xdr:colOff>
      <xdr:row>20</xdr:row>
      <xdr:rowOff>161925</xdr:rowOff>
    </xdr:to>
    <xdr:sp>
      <xdr:nvSpPr>
        <xdr:cNvPr id="1" name="Left Arrow 1"/>
        <xdr:cNvSpPr>
          <a:spLocks/>
        </xdr:cNvSpPr>
      </xdr:nvSpPr>
      <xdr:spPr>
        <a:xfrm>
          <a:off x="6324600" y="3048000"/>
          <a:ext cx="981075" cy="485775"/>
        </a:xfrm>
        <a:prstGeom prst="leftArrow">
          <a:avLst>
            <a:gd name="adj" fmla="val -2523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18</xdr:row>
      <xdr:rowOff>38100</xdr:rowOff>
    </xdr:from>
    <xdr:to>
      <xdr:col>13</xdr:col>
      <xdr:colOff>9525</xdr:colOff>
      <xdr:row>21</xdr:row>
      <xdr:rowOff>38100</xdr:rowOff>
    </xdr:to>
    <xdr:sp>
      <xdr:nvSpPr>
        <xdr:cNvPr id="1" name="Left Arrow 4"/>
        <xdr:cNvSpPr>
          <a:spLocks/>
        </xdr:cNvSpPr>
      </xdr:nvSpPr>
      <xdr:spPr>
        <a:xfrm>
          <a:off x="6953250" y="3086100"/>
          <a:ext cx="981075" cy="485775"/>
        </a:xfrm>
        <a:prstGeom prst="leftArrow">
          <a:avLst>
            <a:gd name="adj" fmla="val -2523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zoomScalePageLayoutView="0" workbookViewId="0" topLeftCell="A46">
      <selection activeCell="H73" sqref="H73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4" customWidth="1"/>
    <col min="22" max="22" width="2.00390625" style="30" customWidth="1"/>
    <col min="23" max="23" width="16.28125" style="34" customWidth="1"/>
    <col min="24" max="16384" width="9.140625" style="1" customWidth="1"/>
  </cols>
  <sheetData>
    <row r="1" spans="1:22" ht="24" customHeight="1">
      <c r="A1" s="294"/>
      <c r="B1" s="392" t="s">
        <v>165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3"/>
      <c r="V1" s="295"/>
    </row>
    <row r="2" spans="1:22" ht="17.25" customHeight="1">
      <c r="A2" s="11"/>
      <c r="B2" s="397" t="s">
        <v>120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V2" s="71"/>
    </row>
    <row r="3" spans="1:22" ht="4.5" customHeight="1" thickBot="1">
      <c r="A3" s="1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71"/>
    </row>
    <row r="4" spans="1:22" ht="15.75" customHeight="1" thickBot="1">
      <c r="A4" s="11"/>
      <c r="B4" s="296"/>
      <c r="C4" s="447" t="s">
        <v>53</v>
      </c>
      <c r="D4" s="447"/>
      <c r="E4" s="447"/>
      <c r="F4" s="447"/>
      <c r="G4" s="296"/>
      <c r="H4" s="443"/>
      <c r="I4" s="444"/>
      <c r="J4" s="444"/>
      <c r="K4" s="445"/>
      <c r="L4" s="446"/>
      <c r="M4" s="441" t="s">
        <v>121</v>
      </c>
      <c r="N4" s="442"/>
      <c r="O4" s="442"/>
      <c r="P4" s="442"/>
      <c r="Q4" s="442"/>
      <c r="R4" s="442"/>
      <c r="S4" s="442"/>
      <c r="T4" s="215"/>
      <c r="U4" s="337"/>
      <c r="V4" s="71"/>
    </row>
    <row r="5" spans="1:22" ht="11.25" customHeight="1" thickBot="1">
      <c r="A5" s="11"/>
      <c r="B5" s="296"/>
      <c r="C5" s="3"/>
      <c r="D5" s="296"/>
      <c r="E5" s="296"/>
      <c r="F5" s="297"/>
      <c r="G5" s="2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298"/>
      <c r="V5" s="71"/>
    </row>
    <row r="6" spans="1:23" ht="15.75" customHeight="1" thickBot="1">
      <c r="A6" s="11"/>
      <c r="B6" s="296"/>
      <c r="C6" s="447" t="s">
        <v>54</v>
      </c>
      <c r="D6" s="447"/>
      <c r="E6" s="299"/>
      <c r="F6" s="438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40"/>
      <c r="V6" s="70"/>
      <c r="W6" s="51"/>
    </row>
    <row r="7" spans="1:22" ht="15.75" customHeight="1" thickBot="1">
      <c r="A7" s="449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53"/>
      <c r="S7" s="53"/>
      <c r="T7" s="3"/>
      <c r="V7" s="71"/>
    </row>
    <row r="8" spans="1:24" s="150" customFormat="1" ht="24" customHeight="1" thickBot="1">
      <c r="A8" s="300"/>
      <c r="B8" s="151"/>
      <c r="C8" s="301" t="s">
        <v>61</v>
      </c>
      <c r="D8" s="301" t="s">
        <v>4</v>
      </c>
      <c r="E8" s="302"/>
      <c r="F8" s="301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419"/>
      <c r="V8" s="420"/>
      <c r="W8" s="155"/>
      <c r="X8" s="156"/>
    </row>
    <row r="9" spans="1:24" s="5" customFormat="1" ht="5.25" customHeight="1">
      <c r="A9" s="6"/>
      <c r="B9" s="28"/>
      <c r="C9" s="29"/>
      <c r="D9" s="29"/>
      <c r="E9" s="29"/>
      <c r="F9" s="29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2"/>
      <c r="V9" s="223"/>
      <c r="W9" s="33"/>
      <c r="X9" s="7"/>
    </row>
    <row r="10" spans="1:24" s="5" customFormat="1" ht="12.75" customHeight="1">
      <c r="A10" s="6"/>
      <c r="B10" s="448" t="s">
        <v>130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36"/>
      <c r="W10" s="33"/>
      <c r="X10" s="7"/>
    </row>
    <row r="11" spans="1:24" s="5" customFormat="1" ht="5.25" customHeight="1" thickBot="1">
      <c r="A11" s="6"/>
      <c r="B11" s="28"/>
      <c r="C11" s="222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8"/>
      <c r="U11" s="32"/>
      <c r="V11" s="36"/>
      <c r="W11" s="33"/>
      <c r="X11" s="7"/>
    </row>
    <row r="12" spans="1:23" s="5" customFormat="1" ht="26.25" customHeight="1" thickBot="1">
      <c r="A12" s="6"/>
      <c r="B12" s="28"/>
      <c r="C12" s="29"/>
      <c r="D12" s="371" t="s">
        <v>157</v>
      </c>
      <c r="E12" s="372"/>
      <c r="F12" s="372"/>
      <c r="G12" s="372"/>
      <c r="H12" s="372"/>
      <c r="I12" s="372"/>
      <c r="J12" s="372"/>
      <c r="K12" s="372"/>
      <c r="L12" s="372"/>
      <c r="M12" s="373"/>
      <c r="N12" s="84"/>
      <c r="O12" s="400" t="s">
        <v>162</v>
      </c>
      <c r="P12" s="401"/>
      <c r="Q12" s="401"/>
      <c r="R12" s="401"/>
      <c r="S12" s="402"/>
      <c r="T12" s="178"/>
      <c r="U12" s="304"/>
      <c r="V12" s="305"/>
      <c r="W12" s="8"/>
    </row>
    <row r="13" spans="1:24" s="5" customFormat="1" ht="11.25" customHeight="1">
      <c r="A13" s="6"/>
      <c r="B13" s="28"/>
      <c r="C13" s="29"/>
      <c r="D13" s="82"/>
      <c r="E13" s="82"/>
      <c r="F13" s="82"/>
      <c r="G13" s="82"/>
      <c r="H13" s="83"/>
      <c r="I13" s="84"/>
      <c r="J13" s="84"/>
      <c r="K13" s="84"/>
      <c r="L13" s="84"/>
      <c r="M13" s="455" t="s">
        <v>122</v>
      </c>
      <c r="N13" s="84"/>
      <c r="O13" s="452" t="s">
        <v>123</v>
      </c>
      <c r="P13" s="84"/>
      <c r="Q13" s="452" t="s">
        <v>124</v>
      </c>
      <c r="R13" s="85"/>
      <c r="S13" s="86"/>
      <c r="T13" s="87"/>
      <c r="U13" s="86"/>
      <c r="V13" s="36"/>
      <c r="W13" s="33"/>
      <c r="X13" s="7"/>
    </row>
    <row r="14" spans="1:24" s="5" customFormat="1" ht="14.25" customHeight="1">
      <c r="A14" s="6"/>
      <c r="B14" s="28"/>
      <c r="C14" s="29"/>
      <c r="D14" s="29"/>
      <c r="E14" s="29"/>
      <c r="F14" s="29"/>
      <c r="G14" s="29"/>
      <c r="H14" s="8"/>
      <c r="I14" s="8"/>
      <c r="J14" s="8"/>
      <c r="K14" s="8"/>
      <c r="L14" s="8"/>
      <c r="M14" s="453"/>
      <c r="N14" s="8"/>
      <c r="O14" s="453"/>
      <c r="P14" s="22"/>
      <c r="Q14" s="453"/>
      <c r="R14" s="8"/>
      <c r="S14" s="394"/>
      <c r="T14" s="394"/>
      <c r="U14" s="450" t="s">
        <v>126</v>
      </c>
      <c r="V14" s="36"/>
      <c r="W14" s="33"/>
      <c r="X14" s="7"/>
    </row>
    <row r="15" spans="1:23" s="5" customFormat="1" ht="13.5" customHeight="1" thickBot="1">
      <c r="A15" s="6"/>
      <c r="B15" s="6"/>
      <c r="C15" s="8"/>
      <c r="D15" s="395" t="s">
        <v>0</v>
      </c>
      <c r="E15" s="395"/>
      <c r="F15" s="395"/>
      <c r="G15" s="9"/>
      <c r="H15" s="8" t="s">
        <v>111</v>
      </c>
      <c r="I15" s="10"/>
      <c r="J15" s="10"/>
      <c r="K15" s="10" t="s">
        <v>172</v>
      </c>
      <c r="L15" s="10"/>
      <c r="M15" s="454"/>
      <c r="N15" s="10"/>
      <c r="O15" s="454"/>
      <c r="P15" s="8"/>
      <c r="Q15" s="454"/>
      <c r="R15" s="10"/>
      <c r="S15" s="10" t="s">
        <v>1</v>
      </c>
      <c r="T15" s="19"/>
      <c r="U15" s="451"/>
      <c r="V15" s="70"/>
      <c r="W15" s="51"/>
    </row>
    <row r="16" spans="1:22" ht="24" customHeight="1" thickBot="1" thickTop="1">
      <c r="A16" s="11"/>
      <c r="B16" s="11"/>
      <c r="C16" s="12" t="s">
        <v>9</v>
      </c>
      <c r="D16" s="412"/>
      <c r="E16" s="424"/>
      <c r="F16" s="404"/>
      <c r="G16" s="202"/>
      <c r="H16" s="360"/>
      <c r="I16" s="404"/>
      <c r="J16" s="202"/>
      <c r="K16" s="256"/>
      <c r="L16" s="202"/>
      <c r="M16" s="257"/>
      <c r="N16" s="258"/>
      <c r="O16" s="259"/>
      <c r="P16" s="260"/>
      <c r="Q16" s="257"/>
      <c r="R16" s="202"/>
      <c r="S16" s="256">
        <f>K16*(M16+O16+Q16)</f>
        <v>0</v>
      </c>
      <c r="T16" s="24"/>
      <c r="U16" s="284">
        <f>SUM(S16)</f>
        <v>0</v>
      </c>
      <c r="V16" s="71"/>
    </row>
    <row r="17" spans="1:22" ht="4.5" customHeight="1" thickBot="1" thickTop="1">
      <c r="A17" s="11"/>
      <c r="B17" s="25"/>
      <c r="C17" s="26"/>
      <c r="D17" s="59"/>
      <c r="E17" s="59"/>
      <c r="F17" s="59"/>
      <c r="G17" s="202"/>
      <c r="H17" s="59"/>
      <c r="I17" s="59"/>
      <c r="J17" s="202"/>
      <c r="K17" s="59"/>
      <c r="L17" s="202"/>
      <c r="M17" s="261"/>
      <c r="N17" s="258"/>
      <c r="O17" s="261"/>
      <c r="P17" s="258"/>
      <c r="Q17" s="258"/>
      <c r="R17" s="202"/>
      <c r="S17" s="202"/>
      <c r="T17" s="24"/>
      <c r="U17" s="61"/>
      <c r="V17" s="71"/>
    </row>
    <row r="18" spans="1:22" ht="24" customHeight="1" thickBot="1" thickTop="1">
      <c r="A18" s="11"/>
      <c r="B18" s="11"/>
      <c r="C18" s="12" t="s">
        <v>10</v>
      </c>
      <c r="D18" s="412"/>
      <c r="E18" s="424"/>
      <c r="F18" s="404"/>
      <c r="G18" s="202"/>
      <c r="H18" s="360"/>
      <c r="I18" s="404"/>
      <c r="J18" s="202"/>
      <c r="K18" s="256"/>
      <c r="L18" s="202"/>
      <c r="M18" s="257"/>
      <c r="N18" s="258"/>
      <c r="O18" s="259"/>
      <c r="P18" s="262"/>
      <c r="Q18" s="257"/>
      <c r="R18" s="202"/>
      <c r="S18" s="256">
        <f>K18*(M18+O18+Q18)</f>
        <v>0</v>
      </c>
      <c r="T18" s="24"/>
      <c r="U18" s="284">
        <f>SUM(S18:T18)</f>
        <v>0</v>
      </c>
      <c r="V18" s="71"/>
    </row>
    <row r="19" spans="1:22" ht="4.5" customHeight="1" thickBot="1" thickTop="1">
      <c r="A19" s="11"/>
      <c r="B19" s="25"/>
      <c r="C19" s="26"/>
      <c r="D19" s="59"/>
      <c r="E19" s="59"/>
      <c r="F19" s="59"/>
      <c r="G19" s="202"/>
      <c r="H19" s="59"/>
      <c r="I19" s="59"/>
      <c r="J19" s="202"/>
      <c r="K19" s="59"/>
      <c r="L19" s="202"/>
      <c r="M19" s="263"/>
      <c r="N19" s="258"/>
      <c r="O19" s="261"/>
      <c r="P19" s="258"/>
      <c r="Q19" s="258"/>
      <c r="R19" s="202"/>
      <c r="S19" s="202"/>
      <c r="T19" s="24"/>
      <c r="U19" s="61"/>
      <c r="V19" s="71"/>
    </row>
    <row r="20" spans="1:22" ht="24" customHeight="1" thickBot="1" thickTop="1">
      <c r="A20" s="11"/>
      <c r="B20" s="11"/>
      <c r="C20" s="12" t="s">
        <v>11</v>
      </c>
      <c r="D20" s="412"/>
      <c r="E20" s="424"/>
      <c r="F20" s="404"/>
      <c r="G20" s="202"/>
      <c r="H20" s="360"/>
      <c r="I20" s="404"/>
      <c r="J20" s="202"/>
      <c r="K20" s="256"/>
      <c r="L20" s="202"/>
      <c r="M20" s="257"/>
      <c r="N20" s="258"/>
      <c r="O20" s="259"/>
      <c r="P20" s="262"/>
      <c r="Q20" s="257"/>
      <c r="R20" s="202"/>
      <c r="S20" s="256">
        <f>K20*(M20+O20+Q20)</f>
        <v>0</v>
      </c>
      <c r="T20" s="24"/>
      <c r="U20" s="284">
        <f>SUM(S20:T20)</f>
        <v>0</v>
      </c>
      <c r="V20" s="71"/>
    </row>
    <row r="21" spans="1:22" ht="4.5" customHeight="1" thickBot="1" thickTop="1">
      <c r="A21" s="11"/>
      <c r="B21" s="25"/>
      <c r="C21" s="26"/>
      <c r="D21" s="59"/>
      <c r="E21" s="59"/>
      <c r="F21" s="59"/>
      <c r="G21" s="202"/>
      <c r="H21" s="59"/>
      <c r="I21" s="59"/>
      <c r="J21" s="202"/>
      <c r="K21" s="59"/>
      <c r="L21" s="202"/>
      <c r="M21" s="261"/>
      <c r="N21" s="258"/>
      <c r="O21" s="261"/>
      <c r="P21" s="258"/>
      <c r="Q21" s="258"/>
      <c r="R21" s="202"/>
      <c r="S21" s="202"/>
      <c r="T21" s="24"/>
      <c r="U21" s="61"/>
      <c r="V21" s="71"/>
    </row>
    <row r="22" spans="1:22" ht="24" customHeight="1" thickBot="1" thickTop="1">
      <c r="A22" s="11"/>
      <c r="B22" s="11"/>
      <c r="C22" s="12" t="s">
        <v>12</v>
      </c>
      <c r="D22" s="360"/>
      <c r="E22" s="424"/>
      <c r="F22" s="404"/>
      <c r="G22" s="202"/>
      <c r="H22" s="360"/>
      <c r="I22" s="404"/>
      <c r="J22" s="202"/>
      <c r="K22" s="256"/>
      <c r="L22" s="202"/>
      <c r="M22" s="257"/>
      <c r="N22" s="258"/>
      <c r="O22" s="257"/>
      <c r="P22" s="258"/>
      <c r="Q22" s="257"/>
      <c r="R22" s="202"/>
      <c r="S22" s="256">
        <f>K22*(M22+O22+Q22)</f>
        <v>0</v>
      </c>
      <c r="T22" s="24"/>
      <c r="U22" s="284">
        <f>SUM(S22:T22)</f>
        <v>0</v>
      </c>
      <c r="V22" s="71"/>
    </row>
    <row r="23" spans="1:22" ht="4.5" customHeight="1" thickBot="1" thickTop="1">
      <c r="A23" s="11"/>
      <c r="B23" s="25"/>
      <c r="C23" s="26"/>
      <c r="D23" s="59"/>
      <c r="E23" s="59"/>
      <c r="F23" s="59"/>
      <c r="G23" s="202"/>
      <c r="H23" s="59"/>
      <c r="I23" s="59"/>
      <c r="J23" s="202"/>
      <c r="K23" s="59"/>
      <c r="L23" s="202"/>
      <c r="M23" s="261"/>
      <c r="N23" s="258"/>
      <c r="O23" s="261"/>
      <c r="P23" s="258"/>
      <c r="Q23" s="258"/>
      <c r="R23" s="202"/>
      <c r="S23" s="202"/>
      <c r="T23" s="24"/>
      <c r="U23" s="61"/>
      <c r="V23" s="71"/>
    </row>
    <row r="24" spans="1:22" ht="24" customHeight="1" thickBot="1" thickTop="1">
      <c r="A24" s="11"/>
      <c r="B24" s="11"/>
      <c r="C24" s="12" t="s">
        <v>13</v>
      </c>
      <c r="D24" s="360"/>
      <c r="E24" s="424"/>
      <c r="F24" s="404"/>
      <c r="G24" s="202"/>
      <c r="H24" s="360"/>
      <c r="I24" s="404"/>
      <c r="J24" s="202"/>
      <c r="K24" s="256"/>
      <c r="L24" s="202"/>
      <c r="M24" s="257"/>
      <c r="N24" s="258"/>
      <c r="O24" s="259"/>
      <c r="P24" s="262"/>
      <c r="Q24" s="257"/>
      <c r="R24" s="202"/>
      <c r="S24" s="256">
        <f>K24*(M24+O24+Q24)</f>
        <v>0</v>
      </c>
      <c r="T24" s="24"/>
      <c r="U24" s="284">
        <f>SUM(S24:T24)</f>
        <v>0</v>
      </c>
      <c r="V24" s="71"/>
    </row>
    <row r="25" spans="1:22" ht="4.5" customHeight="1" thickBot="1" thickTop="1">
      <c r="A25" s="11"/>
      <c r="B25" s="25"/>
      <c r="C25" s="26"/>
      <c r="D25" s="59"/>
      <c r="E25" s="59"/>
      <c r="F25" s="59"/>
      <c r="G25" s="202"/>
      <c r="H25" s="59"/>
      <c r="I25" s="59"/>
      <c r="J25" s="202"/>
      <c r="K25" s="59"/>
      <c r="L25" s="202"/>
      <c r="M25" s="264"/>
      <c r="N25" s="258"/>
      <c r="O25" s="261"/>
      <c r="P25" s="258"/>
      <c r="Q25" s="258"/>
      <c r="R25" s="202"/>
      <c r="S25" s="202"/>
      <c r="T25" s="24"/>
      <c r="U25" s="61"/>
      <c r="V25" s="71"/>
    </row>
    <row r="26" spans="1:22" ht="24" customHeight="1" thickBot="1" thickTop="1">
      <c r="A26" s="11"/>
      <c r="B26" s="11"/>
      <c r="C26" s="12" t="s">
        <v>14</v>
      </c>
      <c r="D26" s="360"/>
      <c r="E26" s="424"/>
      <c r="F26" s="404"/>
      <c r="G26" s="202"/>
      <c r="H26" s="360"/>
      <c r="I26" s="404"/>
      <c r="J26" s="202"/>
      <c r="K26" s="256"/>
      <c r="L26" s="202"/>
      <c r="M26" s="257"/>
      <c r="N26" s="258"/>
      <c r="O26" s="259"/>
      <c r="P26" s="262"/>
      <c r="Q26" s="257"/>
      <c r="R26" s="202"/>
      <c r="S26" s="256">
        <f>K26*(M26+O26+Q26)</f>
        <v>0</v>
      </c>
      <c r="T26" s="24"/>
      <c r="U26" s="284">
        <f>SUM(S26:T26)</f>
        <v>0</v>
      </c>
      <c r="V26" s="71"/>
    </row>
    <row r="27" spans="1:22" ht="4.5" customHeight="1" thickBot="1" thickTop="1">
      <c r="A27" s="11"/>
      <c r="B27" s="25"/>
      <c r="C27" s="26"/>
      <c r="D27" s="59"/>
      <c r="E27" s="59"/>
      <c r="F27" s="59"/>
      <c r="G27" s="202"/>
      <c r="H27" s="59"/>
      <c r="I27" s="59"/>
      <c r="J27" s="202"/>
      <c r="K27" s="59"/>
      <c r="L27" s="202"/>
      <c r="M27" s="261"/>
      <c r="N27" s="258"/>
      <c r="O27" s="261"/>
      <c r="P27" s="258"/>
      <c r="Q27" s="258"/>
      <c r="R27" s="202"/>
      <c r="S27" s="202"/>
      <c r="T27" s="24"/>
      <c r="U27" s="61"/>
      <c r="V27" s="71"/>
    </row>
    <row r="28" spans="1:22" ht="24" customHeight="1" thickBot="1" thickTop="1">
      <c r="A28" s="11"/>
      <c r="B28" s="11"/>
      <c r="C28" s="12" t="s">
        <v>15</v>
      </c>
      <c r="D28" s="360"/>
      <c r="E28" s="424"/>
      <c r="F28" s="404"/>
      <c r="G28" s="202"/>
      <c r="H28" s="360"/>
      <c r="I28" s="404"/>
      <c r="J28" s="202"/>
      <c r="K28" s="256"/>
      <c r="L28" s="202"/>
      <c r="M28" s="257"/>
      <c r="N28" s="258"/>
      <c r="O28" s="257"/>
      <c r="P28" s="258"/>
      <c r="Q28" s="257"/>
      <c r="R28" s="202"/>
      <c r="S28" s="256">
        <f>K28*(M28+O28+Q28)</f>
        <v>0</v>
      </c>
      <c r="T28" s="24"/>
      <c r="U28" s="284">
        <f>SUM(S28:T28)</f>
        <v>0</v>
      </c>
      <c r="V28" s="71"/>
    </row>
    <row r="29" spans="1:22" ht="4.5" customHeight="1" thickBot="1" thickTop="1">
      <c r="A29" s="11"/>
      <c r="B29" s="25"/>
      <c r="C29" s="26"/>
      <c r="D29" s="59"/>
      <c r="E29" s="59"/>
      <c r="F29" s="59"/>
      <c r="G29" s="202"/>
      <c r="H29" s="59"/>
      <c r="I29" s="59"/>
      <c r="J29" s="202"/>
      <c r="K29" s="59"/>
      <c r="L29" s="202"/>
      <c r="M29" s="261"/>
      <c r="N29" s="258"/>
      <c r="O29" s="261"/>
      <c r="P29" s="258"/>
      <c r="Q29" s="258"/>
      <c r="R29" s="202"/>
      <c r="S29" s="202"/>
      <c r="T29" s="24"/>
      <c r="U29" s="61"/>
      <c r="V29" s="71"/>
    </row>
    <row r="30" spans="1:22" ht="24" customHeight="1" thickBot="1" thickTop="1">
      <c r="A30" s="11"/>
      <c r="B30" s="11"/>
      <c r="C30" s="12" t="s">
        <v>16</v>
      </c>
      <c r="D30" s="360"/>
      <c r="E30" s="424"/>
      <c r="F30" s="404"/>
      <c r="G30" s="202"/>
      <c r="H30" s="360"/>
      <c r="I30" s="404"/>
      <c r="J30" s="202"/>
      <c r="K30" s="256"/>
      <c r="L30" s="202"/>
      <c r="M30" s="257"/>
      <c r="N30" s="258"/>
      <c r="O30" s="257"/>
      <c r="P30" s="258"/>
      <c r="Q30" s="257"/>
      <c r="R30" s="202"/>
      <c r="S30" s="256">
        <v>0</v>
      </c>
      <c r="T30" s="24"/>
      <c r="U30" s="284">
        <f>SUM(S30:T30)</f>
        <v>0</v>
      </c>
      <c r="V30" s="71"/>
    </row>
    <row r="31" spans="1:22" ht="4.5" customHeight="1" thickBot="1" thickTop="1">
      <c r="A31" s="11"/>
      <c r="B31" s="25"/>
      <c r="C31" s="26"/>
      <c r="D31" s="59"/>
      <c r="E31" s="59"/>
      <c r="F31" s="59"/>
      <c r="G31" s="202"/>
      <c r="H31" s="59"/>
      <c r="I31" s="59"/>
      <c r="J31" s="202"/>
      <c r="K31" s="59"/>
      <c r="L31" s="202"/>
      <c r="M31" s="261"/>
      <c r="N31" s="258"/>
      <c r="O31" s="261"/>
      <c r="P31" s="258"/>
      <c r="Q31" s="258"/>
      <c r="R31" s="202"/>
      <c r="S31" s="202"/>
      <c r="T31" s="24"/>
      <c r="U31" s="61"/>
      <c r="V31" s="71"/>
    </row>
    <row r="32" spans="1:22" ht="24" customHeight="1" thickBot="1" thickTop="1">
      <c r="A32" s="11"/>
      <c r="B32" s="11"/>
      <c r="C32" s="12" t="s">
        <v>17</v>
      </c>
      <c r="D32" s="360"/>
      <c r="E32" s="424"/>
      <c r="F32" s="404"/>
      <c r="G32" s="202"/>
      <c r="H32" s="360"/>
      <c r="I32" s="404"/>
      <c r="J32" s="202"/>
      <c r="K32" s="256"/>
      <c r="L32" s="202"/>
      <c r="M32" s="257"/>
      <c r="N32" s="258"/>
      <c r="O32" s="259"/>
      <c r="P32" s="262"/>
      <c r="Q32" s="257"/>
      <c r="R32" s="202"/>
      <c r="S32" s="256">
        <f>K32*(M32+O32+Q32)</f>
        <v>0</v>
      </c>
      <c r="T32" s="24"/>
      <c r="U32" s="284">
        <f>SUM(S32:T32)</f>
        <v>0</v>
      </c>
      <c r="V32" s="71"/>
    </row>
    <row r="33" spans="1:22" ht="4.5" customHeight="1" thickBot="1" thickTop="1">
      <c r="A33" s="11"/>
      <c r="B33" s="25"/>
      <c r="C33" s="26"/>
      <c r="D33" s="182"/>
      <c r="E33" s="182"/>
      <c r="F33" s="182"/>
      <c r="G33" s="24"/>
      <c r="H33" s="182"/>
      <c r="I33" s="182"/>
      <c r="J33" s="24"/>
      <c r="K33" s="182"/>
      <c r="L33" s="24"/>
      <c r="M33" s="183"/>
      <c r="N33" s="37"/>
      <c r="O33" s="183"/>
      <c r="P33" s="37"/>
      <c r="Q33" s="37"/>
      <c r="R33" s="24"/>
      <c r="S33" s="24"/>
      <c r="T33" s="24"/>
      <c r="U33" s="61"/>
      <c r="V33" s="71"/>
    </row>
    <row r="34" spans="1:22" ht="27.75" customHeight="1" thickBot="1" thickTop="1">
      <c r="A34" s="11"/>
      <c r="B34" s="11"/>
      <c r="C34" s="12" t="s">
        <v>18</v>
      </c>
      <c r="D34" s="338">
        <v>0</v>
      </c>
      <c r="E34" s="230"/>
      <c r="F34" s="434" t="s">
        <v>132</v>
      </c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6"/>
      <c r="R34" s="213"/>
      <c r="S34" s="256">
        <v>0</v>
      </c>
      <c r="T34" s="24"/>
      <c r="U34" s="284">
        <f>SUM(S34:T34)</f>
        <v>0</v>
      </c>
      <c r="V34" s="71"/>
    </row>
    <row r="35" spans="1:24" ht="21.75" customHeight="1" thickBot="1">
      <c r="A35" s="11"/>
      <c r="B35" s="14"/>
      <c r="C35" s="15"/>
      <c r="D35" s="376" t="s">
        <v>51</v>
      </c>
      <c r="E35" s="376"/>
      <c r="F35" s="376"/>
      <c r="G35" s="437"/>
      <c r="H35" s="437"/>
      <c r="I35" s="4"/>
      <c r="J35" s="4"/>
      <c r="K35" s="4"/>
      <c r="L35" s="4"/>
      <c r="M35" s="43">
        <f>SUM(M16:M34)</f>
        <v>0</v>
      </c>
      <c r="N35" s="43"/>
      <c r="O35" s="43">
        <f>SUM(O16:O34)</f>
        <v>0</v>
      </c>
      <c r="P35" s="43"/>
      <c r="Q35" s="43">
        <f>SUM(Q16:Q34)</f>
        <v>0</v>
      </c>
      <c r="R35" s="43">
        <f>SUM(R16:R34)</f>
        <v>0</v>
      </c>
      <c r="S35" s="17">
        <f>SUM(S16:S34)</f>
        <v>0</v>
      </c>
      <c r="T35" s="17">
        <f>SUM(T16:T34)</f>
        <v>0</v>
      </c>
      <c r="U35" s="74">
        <f>SUM(U16:U34)</f>
        <v>0</v>
      </c>
      <c r="V35" s="72"/>
      <c r="X35" s="3"/>
    </row>
    <row r="36" spans="1:22" ht="6" customHeight="1" thickBot="1">
      <c r="A36" s="11"/>
      <c r="B36" s="3"/>
      <c r="C36" s="3"/>
      <c r="D36" s="433"/>
      <c r="E36" s="433"/>
      <c r="F36" s="433"/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71"/>
    </row>
    <row r="37" spans="1:23" s="150" customFormat="1" ht="24" customHeight="1" thickBot="1">
      <c r="A37" s="300"/>
      <c r="B37" s="151"/>
      <c r="C37" s="306" t="s">
        <v>71</v>
      </c>
      <c r="D37" s="367" t="s">
        <v>175</v>
      </c>
      <c r="E37" s="367"/>
      <c r="F37" s="367"/>
      <c r="G37" s="367"/>
      <c r="H37" s="367"/>
      <c r="I37" s="367"/>
      <c r="J37" s="367"/>
      <c r="K37" s="367"/>
      <c r="L37" s="154"/>
      <c r="M37" s="154"/>
      <c r="N37" s="154"/>
      <c r="O37" s="154"/>
      <c r="P37" s="154"/>
      <c r="Q37" s="154"/>
      <c r="R37" s="154"/>
      <c r="S37" s="154"/>
      <c r="T37" s="154"/>
      <c r="U37" s="419"/>
      <c r="V37" s="420"/>
      <c r="W37" s="160"/>
    </row>
    <row r="38" spans="1:24" s="5" customFormat="1" ht="5.25" customHeight="1" thickBot="1">
      <c r="A38" s="6"/>
      <c r="B38" s="28"/>
      <c r="C38" s="29"/>
      <c r="D38" s="29"/>
      <c r="E38" s="29"/>
      <c r="F38" s="29"/>
      <c r="G38" s="2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32"/>
      <c r="V38" s="36"/>
      <c r="W38" s="33"/>
      <c r="X38" s="7"/>
    </row>
    <row r="39" spans="1:24" s="5" customFormat="1" ht="26.25" customHeight="1" thickBot="1">
      <c r="A39" s="6"/>
      <c r="B39" s="28"/>
      <c r="C39" s="29"/>
      <c r="D39" s="371" t="s">
        <v>157</v>
      </c>
      <c r="E39" s="372"/>
      <c r="F39" s="372"/>
      <c r="G39" s="372"/>
      <c r="H39" s="372"/>
      <c r="I39" s="372"/>
      <c r="J39" s="372"/>
      <c r="K39" s="372"/>
      <c r="L39" s="372"/>
      <c r="M39" s="373"/>
      <c r="N39" s="84"/>
      <c r="O39" s="400" t="s">
        <v>163</v>
      </c>
      <c r="P39" s="401"/>
      <c r="Q39" s="401"/>
      <c r="R39" s="401"/>
      <c r="S39" s="402"/>
      <c r="T39" s="178"/>
      <c r="U39" s="304"/>
      <c r="V39" s="305"/>
      <c r="W39" s="33"/>
      <c r="X39" s="7"/>
    </row>
    <row r="40" spans="1:24" s="5" customFormat="1" ht="14.25" customHeight="1">
      <c r="A40" s="6"/>
      <c r="B40" s="28"/>
      <c r="C40" s="29"/>
      <c r="D40" s="29"/>
      <c r="E40" s="29"/>
      <c r="F40" s="29"/>
      <c r="G40" s="29"/>
      <c r="H40" s="8"/>
      <c r="I40" s="8"/>
      <c r="J40" s="8"/>
      <c r="K40" s="8"/>
      <c r="L40" s="8"/>
      <c r="M40" s="22"/>
      <c r="N40" s="8"/>
      <c r="O40" s="22"/>
      <c r="P40" s="22"/>
      <c r="Q40" s="22"/>
      <c r="R40" s="8"/>
      <c r="S40" s="8"/>
      <c r="T40" s="8"/>
      <c r="U40" s="32"/>
      <c r="V40" s="36"/>
      <c r="W40" s="33"/>
      <c r="X40" s="7"/>
    </row>
    <row r="41" spans="1:23" s="5" customFormat="1" ht="10.5" customHeight="1">
      <c r="A41" s="6"/>
      <c r="B41" s="6"/>
      <c r="C41" s="8"/>
      <c r="D41" s="395"/>
      <c r="E41" s="395"/>
      <c r="F41" s="395"/>
      <c r="G41" s="9"/>
      <c r="H41" s="8"/>
      <c r="I41" s="10"/>
      <c r="J41" s="10"/>
      <c r="K41" s="10" t="s">
        <v>101</v>
      </c>
      <c r="L41" s="10"/>
      <c r="M41" s="10" t="s">
        <v>65</v>
      </c>
      <c r="N41" s="10"/>
      <c r="O41" s="10" t="s">
        <v>66</v>
      </c>
      <c r="P41" s="8"/>
      <c r="Q41" s="10" t="s">
        <v>114</v>
      </c>
      <c r="R41" s="10"/>
      <c r="S41" s="22"/>
      <c r="T41" s="22"/>
      <c r="U41" s="208" t="s">
        <v>127</v>
      </c>
      <c r="V41" s="70"/>
      <c r="W41" s="51"/>
    </row>
    <row r="42" spans="1:23" s="5" customFormat="1" ht="14.25" customHeight="1" thickBot="1">
      <c r="A42" s="6"/>
      <c r="B42" s="6"/>
      <c r="C42" s="390"/>
      <c r="D42" s="396"/>
      <c r="E42" s="91"/>
      <c r="F42" s="9" t="s">
        <v>8</v>
      </c>
      <c r="G42" s="16"/>
      <c r="H42" s="16"/>
      <c r="I42" s="10"/>
      <c r="J42" s="10"/>
      <c r="K42" s="10" t="s">
        <v>102</v>
      </c>
      <c r="L42" s="10"/>
      <c r="M42" s="10" t="s">
        <v>103</v>
      </c>
      <c r="N42" s="8"/>
      <c r="O42" s="10" t="s">
        <v>103</v>
      </c>
      <c r="P42" s="8"/>
      <c r="Q42" s="10" t="s">
        <v>103</v>
      </c>
      <c r="R42" s="10"/>
      <c r="S42" s="10" t="s">
        <v>1</v>
      </c>
      <c r="T42" s="10"/>
      <c r="U42" s="69" t="s">
        <v>43</v>
      </c>
      <c r="V42" s="70"/>
      <c r="W42" s="51"/>
    </row>
    <row r="43" spans="1:22" ht="24" customHeight="1" thickBot="1" thickTop="1">
      <c r="A43" s="11"/>
      <c r="B43" s="11"/>
      <c r="C43" s="49" t="s">
        <v>9</v>
      </c>
      <c r="D43" s="405" t="s">
        <v>5</v>
      </c>
      <c r="E43" s="405"/>
      <c r="F43" s="405"/>
      <c r="G43" s="239"/>
      <c r="H43" s="240"/>
      <c r="I43" s="47"/>
      <c r="J43" s="3"/>
      <c r="K43" s="256"/>
      <c r="L43" s="44"/>
      <c r="M43" s="265"/>
      <c r="N43" s="266"/>
      <c r="O43" s="265"/>
      <c r="P43" s="266"/>
      <c r="Q43" s="265"/>
      <c r="R43" s="44"/>
      <c r="S43" s="256">
        <v>0</v>
      </c>
      <c r="T43" s="3"/>
      <c r="U43" s="284">
        <f>SUM(S43:T43)</f>
        <v>0</v>
      </c>
      <c r="V43" s="71"/>
    </row>
    <row r="44" spans="1:22" ht="5.25" customHeight="1" thickBot="1" thickTop="1">
      <c r="A44" s="11"/>
      <c r="B44" s="11"/>
      <c r="C44" s="49"/>
      <c r="D44" s="241"/>
      <c r="E44" s="241"/>
      <c r="F44" s="239"/>
      <c r="G44" s="239"/>
      <c r="H44" s="239"/>
      <c r="I44" s="47"/>
      <c r="J44" s="3"/>
      <c r="K44" s="44"/>
      <c r="L44" s="44"/>
      <c r="M44" s="266"/>
      <c r="N44" s="266"/>
      <c r="O44" s="266"/>
      <c r="P44" s="266"/>
      <c r="Q44" s="266"/>
      <c r="R44" s="44"/>
      <c r="S44" s="44"/>
      <c r="T44" s="3"/>
      <c r="U44" s="61"/>
      <c r="V44" s="71"/>
    </row>
    <row r="45" spans="1:22" ht="24" customHeight="1" thickBot="1" thickTop="1">
      <c r="A45" s="11"/>
      <c r="B45" s="11"/>
      <c r="C45" s="49" t="s">
        <v>10</v>
      </c>
      <c r="D45" s="405" t="s">
        <v>177</v>
      </c>
      <c r="E45" s="405"/>
      <c r="F45" s="405"/>
      <c r="G45" s="423"/>
      <c r="H45" s="423"/>
      <c r="I45" s="47"/>
      <c r="J45" s="3"/>
      <c r="K45" s="256"/>
      <c r="L45" s="44"/>
      <c r="M45" s="265"/>
      <c r="N45" s="266"/>
      <c r="O45" s="265"/>
      <c r="P45" s="266"/>
      <c r="Q45" s="265"/>
      <c r="R45" s="44"/>
      <c r="S45" s="256">
        <v>0</v>
      </c>
      <c r="T45" s="3"/>
      <c r="U45" s="284">
        <f>SUM(S45:T45)</f>
        <v>0</v>
      </c>
      <c r="V45" s="71"/>
    </row>
    <row r="46" spans="1:22" ht="5.25" customHeight="1" thickTop="1">
      <c r="A46" s="11"/>
      <c r="B46" s="11"/>
      <c r="C46" s="49"/>
      <c r="D46" s="241"/>
      <c r="E46" s="241"/>
      <c r="F46" s="239"/>
      <c r="G46" s="239"/>
      <c r="H46" s="239"/>
      <c r="I46" s="47"/>
      <c r="J46" s="3"/>
      <c r="K46" s="44"/>
      <c r="L46" s="44"/>
      <c r="M46" s="266"/>
      <c r="N46" s="266"/>
      <c r="O46" s="267"/>
      <c r="P46" s="266"/>
      <c r="Q46" s="266"/>
      <c r="R46" s="44"/>
      <c r="S46" s="44"/>
      <c r="T46" s="3"/>
      <c r="U46" s="61"/>
      <c r="V46" s="71"/>
    </row>
    <row r="47" spans="1:22" ht="4.5" customHeight="1">
      <c r="A47" s="11"/>
      <c r="B47" s="11"/>
      <c r="C47" s="49"/>
      <c r="D47" s="45"/>
      <c r="E47" s="45"/>
      <c r="F47" s="46"/>
      <c r="G47" s="46"/>
      <c r="H47" s="46"/>
      <c r="I47" s="4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V47" s="71"/>
    </row>
    <row r="48" spans="1:23" s="5" customFormat="1" ht="10.5" customHeight="1">
      <c r="A48" s="6"/>
      <c r="B48" s="6"/>
      <c r="C48" s="8"/>
      <c r="D48" s="395"/>
      <c r="E48" s="395"/>
      <c r="F48" s="395"/>
      <c r="G48" s="9"/>
      <c r="H48" s="8"/>
      <c r="I48" s="10"/>
      <c r="J48" s="10"/>
      <c r="K48" s="10" t="s">
        <v>20</v>
      </c>
      <c r="L48" s="10"/>
      <c r="M48" s="10" t="s">
        <v>20</v>
      </c>
      <c r="N48" s="10"/>
      <c r="O48" s="10" t="s">
        <v>20</v>
      </c>
      <c r="P48" s="8"/>
      <c r="Q48" s="10" t="s">
        <v>20</v>
      </c>
      <c r="R48" s="10"/>
      <c r="S48" s="394"/>
      <c r="T48" s="394"/>
      <c r="U48" s="50"/>
      <c r="V48" s="70"/>
      <c r="W48" s="51"/>
    </row>
    <row r="49" spans="1:23" s="5" customFormat="1" ht="27" customHeight="1" thickBot="1">
      <c r="A49" s="6"/>
      <c r="B49" s="6"/>
      <c r="C49" s="390" t="s">
        <v>8</v>
      </c>
      <c r="D49" s="396"/>
      <c r="E49" s="91"/>
      <c r="F49" s="9"/>
      <c r="G49" s="16"/>
      <c r="H49" s="10" t="s">
        <v>7</v>
      </c>
      <c r="I49" s="10"/>
      <c r="J49" s="10"/>
      <c r="K49" s="10" t="s">
        <v>36</v>
      </c>
      <c r="L49" s="10"/>
      <c r="M49" s="10" t="s">
        <v>37</v>
      </c>
      <c r="N49" s="8"/>
      <c r="O49" s="10" t="s">
        <v>38</v>
      </c>
      <c r="P49" s="8"/>
      <c r="Q49" s="10" t="s">
        <v>39</v>
      </c>
      <c r="R49" s="10"/>
      <c r="S49" s="10" t="s">
        <v>1</v>
      </c>
      <c r="T49" s="10"/>
      <c r="U49" s="69" t="s">
        <v>126</v>
      </c>
      <c r="V49" s="70"/>
      <c r="W49" s="51"/>
    </row>
    <row r="50" spans="1:22" ht="24" customHeight="1" thickBot="1" thickTop="1">
      <c r="A50" s="11"/>
      <c r="B50" s="11"/>
      <c r="C50" s="49" t="s">
        <v>12</v>
      </c>
      <c r="D50" s="405" t="s">
        <v>6</v>
      </c>
      <c r="E50" s="405"/>
      <c r="F50" s="405"/>
      <c r="G50" s="405"/>
      <c r="H50" s="268"/>
      <c r="I50" s="269"/>
      <c r="J50" s="44"/>
      <c r="K50" s="256"/>
      <c r="L50" s="44"/>
      <c r="M50" s="256"/>
      <c r="N50" s="44"/>
      <c r="O50" s="256"/>
      <c r="P50" s="44"/>
      <c r="Q50" s="256"/>
      <c r="R50" s="44"/>
      <c r="S50" s="256">
        <f>SUM(K50:Q50)</f>
        <v>0</v>
      </c>
      <c r="T50" s="3"/>
      <c r="U50" s="284">
        <f>SUM(S50:T50)</f>
        <v>0</v>
      </c>
      <c r="V50" s="88"/>
    </row>
    <row r="51" spans="1:22" ht="5.25" customHeight="1" thickBot="1" thickTop="1">
      <c r="A51" s="11"/>
      <c r="B51" s="11"/>
      <c r="C51" s="49"/>
      <c r="D51" s="241"/>
      <c r="E51" s="241"/>
      <c r="F51" s="239"/>
      <c r="G51" s="239"/>
      <c r="H51" s="270"/>
      <c r="I51" s="269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3"/>
      <c r="U51" s="61"/>
      <c r="V51" s="88"/>
    </row>
    <row r="52" spans="1:22" ht="24" customHeight="1" thickBot="1" thickTop="1">
      <c r="A52" s="11"/>
      <c r="B52" s="11"/>
      <c r="C52" s="49" t="s">
        <v>13</v>
      </c>
      <c r="D52" s="405" t="s">
        <v>176</v>
      </c>
      <c r="E52" s="405"/>
      <c r="F52" s="405"/>
      <c r="G52" s="243"/>
      <c r="H52" s="268"/>
      <c r="I52" s="44"/>
      <c r="J52" s="202"/>
      <c r="K52" s="256"/>
      <c r="L52" s="202"/>
      <c r="M52" s="256"/>
      <c r="N52" s="44"/>
      <c r="O52" s="256"/>
      <c r="P52" s="44"/>
      <c r="Q52" s="256"/>
      <c r="R52" s="44"/>
      <c r="S52" s="256">
        <f>SUM(K52:Q52)</f>
        <v>0</v>
      </c>
      <c r="T52" s="3"/>
      <c r="U52" s="284">
        <f>SUM(S52:T52)</f>
        <v>0</v>
      </c>
      <c r="V52" s="88"/>
    </row>
    <row r="53" spans="1:22" ht="5.25" customHeight="1" thickBot="1" thickTop="1">
      <c r="A53" s="11"/>
      <c r="B53" s="11"/>
      <c r="C53" s="49"/>
      <c r="D53" s="241"/>
      <c r="E53" s="241"/>
      <c r="F53" s="239"/>
      <c r="G53" s="239"/>
      <c r="H53" s="270"/>
      <c r="I53" s="26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3"/>
      <c r="U53" s="61"/>
      <c r="V53" s="88"/>
    </row>
    <row r="54" spans="1:22" ht="24" customHeight="1" thickBot="1" thickTop="1">
      <c r="A54" s="11"/>
      <c r="B54" s="11"/>
      <c r="C54" s="49" t="s">
        <v>15</v>
      </c>
      <c r="D54" s="405" t="s">
        <v>178</v>
      </c>
      <c r="E54" s="406"/>
      <c r="F54" s="406"/>
      <c r="G54" s="406"/>
      <c r="H54" s="268"/>
      <c r="I54" s="269"/>
      <c r="J54" s="44"/>
      <c r="K54" s="256"/>
      <c r="L54" s="44"/>
      <c r="M54" s="256"/>
      <c r="N54" s="44"/>
      <c r="O54" s="256"/>
      <c r="P54" s="44"/>
      <c r="Q54" s="256"/>
      <c r="R54" s="44"/>
      <c r="S54" s="256">
        <f>SUM(K54:Q54)</f>
        <v>0</v>
      </c>
      <c r="T54" s="3"/>
      <c r="U54" s="284">
        <f>SUM(S54:T54)</f>
        <v>0</v>
      </c>
      <c r="V54" s="88"/>
    </row>
    <row r="55" spans="1:22" ht="5.25" customHeight="1" thickTop="1">
      <c r="A55" s="11"/>
      <c r="B55" s="11"/>
      <c r="C55" s="49"/>
      <c r="D55" s="241"/>
      <c r="E55" s="241"/>
      <c r="F55" s="239"/>
      <c r="G55" s="239"/>
      <c r="H55" s="270"/>
      <c r="I55" s="269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3"/>
      <c r="U55" s="61"/>
      <c r="V55" s="88"/>
    </row>
    <row r="56" spans="1:23" s="5" customFormat="1" ht="21.75" customHeight="1" thickBot="1">
      <c r="A56" s="6"/>
      <c r="B56" s="63"/>
      <c r="C56" s="64"/>
      <c r="D56" s="65"/>
      <c r="E56" s="65"/>
      <c r="F56" s="17" t="s">
        <v>44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f>SUM(S43:S55)</f>
        <v>0</v>
      </c>
      <c r="T56" s="17"/>
      <c r="U56" s="276">
        <f>SUM(U43:U55)</f>
        <v>0</v>
      </c>
      <c r="V56" s="277"/>
      <c r="W56" s="52"/>
    </row>
    <row r="57" spans="1:23" s="5" customFormat="1" ht="8.25" customHeight="1" thickBot="1">
      <c r="A57" s="6"/>
      <c r="B57" s="8"/>
      <c r="C57" s="76"/>
      <c r="D57" s="22"/>
      <c r="E57" s="2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275"/>
      <c r="V57" s="307"/>
      <c r="W57" s="52"/>
    </row>
    <row r="58" spans="1:23" s="150" customFormat="1" ht="26.25" customHeight="1" thickBot="1">
      <c r="A58" s="300"/>
      <c r="B58" s="431" t="s">
        <v>93</v>
      </c>
      <c r="C58" s="432"/>
      <c r="D58" s="367" t="s">
        <v>94</v>
      </c>
      <c r="E58" s="367"/>
      <c r="F58" s="367"/>
      <c r="G58" s="161"/>
      <c r="H58" s="421" t="s">
        <v>161</v>
      </c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149"/>
      <c r="U58" s="308"/>
      <c r="V58" s="309"/>
      <c r="W58" s="163"/>
    </row>
    <row r="59" spans="1:23" s="5" customFormat="1" ht="5.25" customHeight="1">
      <c r="A59" s="6"/>
      <c r="B59" s="219"/>
      <c r="C59" s="220"/>
      <c r="D59" s="220"/>
      <c r="E59" s="220"/>
      <c r="F59" s="220"/>
      <c r="G59" s="220"/>
      <c r="H59" s="220"/>
      <c r="I59" s="220"/>
      <c r="J59" s="220"/>
      <c r="K59" s="220"/>
      <c r="L59" s="8"/>
      <c r="M59" s="8"/>
      <c r="N59" s="8"/>
      <c r="O59" s="8"/>
      <c r="P59" s="8"/>
      <c r="Q59" s="8"/>
      <c r="R59" s="8"/>
      <c r="S59" s="8"/>
      <c r="T59" s="8"/>
      <c r="U59" s="278"/>
      <c r="V59" s="279"/>
      <c r="W59" s="51"/>
    </row>
    <row r="60" spans="1:23" s="5" customFormat="1" ht="11.25" customHeight="1">
      <c r="A60" s="6"/>
      <c r="B60" s="221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278"/>
      <c r="V60" s="279"/>
      <c r="W60" s="51"/>
    </row>
    <row r="61" spans="1:23" s="5" customFormat="1" ht="25.5" customHeight="1" thickBot="1">
      <c r="A61" s="6"/>
      <c r="B61" s="197"/>
      <c r="C61" s="403" t="s">
        <v>7</v>
      </c>
      <c r="D61" s="391"/>
      <c r="E61" s="53"/>
      <c r="F61" s="8"/>
      <c r="G61" s="8"/>
      <c r="H61" s="10"/>
      <c r="I61" s="8"/>
      <c r="J61" s="8"/>
      <c r="K61" s="201"/>
      <c r="L61" s="85"/>
      <c r="M61" s="22" t="s">
        <v>40</v>
      </c>
      <c r="N61" s="85"/>
      <c r="O61" s="417" t="s">
        <v>125</v>
      </c>
      <c r="P61" s="411"/>
      <c r="Q61" s="411"/>
      <c r="R61" s="10"/>
      <c r="S61" s="10" t="s">
        <v>1</v>
      </c>
      <c r="T61" s="10"/>
      <c r="U61" s="292" t="s">
        <v>126</v>
      </c>
      <c r="V61" s="279"/>
      <c r="W61" s="51"/>
    </row>
    <row r="62" spans="1:23" s="5" customFormat="1" ht="24" customHeight="1" thickBot="1" thickTop="1">
      <c r="A62" s="6"/>
      <c r="B62" s="195" t="s">
        <v>9</v>
      </c>
      <c r="C62" s="340">
        <f>COUNTA(D16:D32)+D34</f>
        <v>0</v>
      </c>
      <c r="D62" s="418" t="s">
        <v>4</v>
      </c>
      <c r="E62" s="414"/>
      <c r="F62" s="414"/>
      <c r="G62" s="414"/>
      <c r="H62" s="414"/>
      <c r="I62" s="48"/>
      <c r="J62" s="8"/>
      <c r="K62" s="8"/>
      <c r="L62" s="85"/>
      <c r="M62" s="339">
        <v>0.252</v>
      </c>
      <c r="N62" s="85"/>
      <c r="O62" s="386"/>
      <c r="P62" s="364"/>
      <c r="Q62" s="365"/>
      <c r="R62" s="85"/>
      <c r="S62" s="271">
        <f>$M62*O62</f>
        <v>0</v>
      </c>
      <c r="T62" s="8"/>
      <c r="U62" s="284">
        <f>SUM(S62:T62)</f>
        <v>0</v>
      </c>
      <c r="V62" s="88"/>
      <c r="W62" s="34"/>
    </row>
    <row r="63" spans="1:23" s="5" customFormat="1" ht="5.25" customHeight="1" thickBot="1" thickTop="1">
      <c r="A63" s="6"/>
      <c r="B63" s="196"/>
      <c r="C63" s="8"/>
      <c r="D63" s="205"/>
      <c r="E63" s="205"/>
      <c r="F63" s="205"/>
      <c r="G63" s="205"/>
      <c r="H63" s="206"/>
      <c r="I63" s="9"/>
      <c r="J63" s="8"/>
      <c r="K63" s="203"/>
      <c r="L63" s="85"/>
      <c r="M63" s="85"/>
      <c r="N63" s="85"/>
      <c r="O63" s="204"/>
      <c r="P63" s="204"/>
      <c r="Q63" s="204"/>
      <c r="R63" s="85"/>
      <c r="S63" s="85"/>
      <c r="T63" s="8"/>
      <c r="U63" s="278"/>
      <c r="V63" s="279"/>
      <c r="W63" s="51"/>
    </row>
    <row r="64" spans="1:22" ht="24" customHeight="1" thickBot="1" thickTop="1">
      <c r="A64" s="11"/>
      <c r="B64" s="195" t="s">
        <v>10</v>
      </c>
      <c r="C64" s="340">
        <f>K43</f>
        <v>0</v>
      </c>
      <c r="D64" s="413" t="s">
        <v>5</v>
      </c>
      <c r="E64" s="414"/>
      <c r="F64" s="414"/>
      <c r="G64" s="414"/>
      <c r="H64" s="414"/>
      <c r="I64" s="47"/>
      <c r="J64" s="3"/>
      <c r="K64" s="3"/>
      <c r="L64" s="44"/>
      <c r="M64" s="339">
        <v>0.252</v>
      </c>
      <c r="N64" s="44"/>
      <c r="O64" s="386">
        <f>S43</f>
        <v>0</v>
      </c>
      <c r="P64" s="364"/>
      <c r="Q64" s="365"/>
      <c r="R64" s="44"/>
      <c r="S64" s="271">
        <f>$M64*O64</f>
        <v>0</v>
      </c>
      <c r="T64" s="3"/>
      <c r="U64" s="284">
        <f>SUM(S64:T64)</f>
        <v>0</v>
      </c>
      <c r="V64" s="88"/>
    </row>
    <row r="65" spans="1:23" s="5" customFormat="1" ht="5.25" customHeight="1" thickBot="1" thickTop="1">
      <c r="A65" s="6"/>
      <c r="B65" s="196"/>
      <c r="C65" s="8"/>
      <c r="D65" s="205"/>
      <c r="E65" s="205"/>
      <c r="F65" s="205"/>
      <c r="G65" s="205"/>
      <c r="H65" s="206"/>
      <c r="I65" s="9"/>
      <c r="J65" s="8"/>
      <c r="K65" s="203"/>
      <c r="L65" s="85"/>
      <c r="M65" s="85"/>
      <c r="N65" s="85"/>
      <c r="O65" s="204"/>
      <c r="P65" s="204"/>
      <c r="Q65" s="204"/>
      <c r="R65" s="85"/>
      <c r="S65" s="85"/>
      <c r="T65" s="8"/>
      <c r="U65" s="280"/>
      <c r="V65" s="279"/>
      <c r="W65" s="51"/>
    </row>
    <row r="66" spans="1:22" ht="24" customHeight="1" thickBot="1" thickTop="1">
      <c r="A66" s="11"/>
      <c r="B66" s="195" t="s">
        <v>11</v>
      </c>
      <c r="C66" s="340">
        <f>K45</f>
        <v>0</v>
      </c>
      <c r="D66" s="413" t="s">
        <v>186</v>
      </c>
      <c r="E66" s="414"/>
      <c r="F66" s="414"/>
      <c r="G66" s="414"/>
      <c r="H66" s="414"/>
      <c r="I66" s="47"/>
      <c r="J66" s="3"/>
      <c r="K66" s="3"/>
      <c r="L66" s="44"/>
      <c r="M66" s="339">
        <v>0.252</v>
      </c>
      <c r="N66" s="44"/>
      <c r="O66" s="360">
        <f>$S45</f>
        <v>0</v>
      </c>
      <c r="P66" s="384"/>
      <c r="Q66" s="385"/>
      <c r="R66" s="44"/>
      <c r="S66" s="271">
        <f>$M66*O66</f>
        <v>0</v>
      </c>
      <c r="T66" s="3"/>
      <c r="U66" s="284">
        <f>SUM(S66:T66)</f>
        <v>0</v>
      </c>
      <c r="V66" s="88"/>
    </row>
    <row r="67" spans="1:23" s="5" customFormat="1" ht="5.25" customHeight="1" thickBot="1" thickTop="1">
      <c r="A67" s="6"/>
      <c r="B67" s="196"/>
      <c r="C67" s="8"/>
      <c r="D67" s="205"/>
      <c r="E67" s="205"/>
      <c r="F67" s="205"/>
      <c r="G67" s="205"/>
      <c r="H67" s="207"/>
      <c r="I67" s="9"/>
      <c r="J67" s="8"/>
      <c r="K67" s="203"/>
      <c r="L67" s="85"/>
      <c r="M67" s="85"/>
      <c r="N67" s="85"/>
      <c r="O67" s="204"/>
      <c r="P67" s="204"/>
      <c r="Q67" s="204"/>
      <c r="R67" s="85"/>
      <c r="S67" s="85"/>
      <c r="T67" s="8"/>
      <c r="U67" s="278"/>
      <c r="V67" s="279"/>
      <c r="W67" s="51"/>
    </row>
    <row r="68" spans="1:22" ht="24" customHeight="1" thickBot="1" thickTop="1">
      <c r="A68" s="11"/>
      <c r="B68" s="195" t="s">
        <v>13</v>
      </c>
      <c r="C68" s="340">
        <f>H50</f>
        <v>0</v>
      </c>
      <c r="D68" s="413" t="s">
        <v>6</v>
      </c>
      <c r="E68" s="414"/>
      <c r="F68" s="414"/>
      <c r="G68" s="414"/>
      <c r="H68" s="414"/>
      <c r="I68" s="47"/>
      <c r="J68" s="3"/>
      <c r="K68" s="3"/>
      <c r="L68" s="44"/>
      <c r="M68" s="339">
        <v>0.252</v>
      </c>
      <c r="N68" s="44"/>
      <c r="O68" s="360">
        <f>$S50</f>
        <v>0</v>
      </c>
      <c r="P68" s="384"/>
      <c r="Q68" s="385"/>
      <c r="R68" s="44"/>
      <c r="S68" s="271">
        <f>$M68*O68</f>
        <v>0</v>
      </c>
      <c r="T68" s="3"/>
      <c r="U68" s="284">
        <f>SUM(S68:T68)</f>
        <v>0</v>
      </c>
      <c r="V68" s="88"/>
    </row>
    <row r="69" spans="1:23" s="5" customFormat="1" ht="5.25" customHeight="1" thickBot="1" thickTop="1">
      <c r="A69" s="6"/>
      <c r="B69" s="196"/>
      <c r="C69" s="8"/>
      <c r="D69" s="205"/>
      <c r="E69" s="205"/>
      <c r="F69" s="205"/>
      <c r="G69" s="205"/>
      <c r="H69" s="207"/>
      <c r="I69" s="9"/>
      <c r="J69" s="8"/>
      <c r="K69" s="203"/>
      <c r="L69" s="85"/>
      <c r="M69" s="85"/>
      <c r="N69" s="85"/>
      <c r="O69" s="204"/>
      <c r="P69" s="204"/>
      <c r="Q69" s="204"/>
      <c r="R69" s="85"/>
      <c r="S69" s="85"/>
      <c r="T69" s="8"/>
      <c r="U69" s="278"/>
      <c r="V69" s="279"/>
      <c r="W69" s="51"/>
    </row>
    <row r="70" spans="1:22" ht="24" customHeight="1" thickBot="1" thickTop="1">
      <c r="A70" s="11"/>
      <c r="B70" s="195" t="s">
        <v>14</v>
      </c>
      <c r="C70" s="340">
        <f>H52</f>
        <v>0</v>
      </c>
      <c r="D70" s="413" t="s">
        <v>179</v>
      </c>
      <c r="E70" s="391"/>
      <c r="F70" s="391"/>
      <c r="G70" s="391"/>
      <c r="H70" s="391"/>
      <c r="I70" s="46"/>
      <c r="J70" s="13"/>
      <c r="K70" s="3"/>
      <c r="L70" s="202"/>
      <c r="M70" s="339">
        <v>0.023</v>
      </c>
      <c r="N70" s="44"/>
      <c r="O70" s="360">
        <f>$S52</f>
        <v>0</v>
      </c>
      <c r="P70" s="384"/>
      <c r="Q70" s="385"/>
      <c r="R70" s="44"/>
      <c r="S70" s="271">
        <f>$M70*O70</f>
        <v>0</v>
      </c>
      <c r="T70" s="3"/>
      <c r="U70" s="284">
        <f>SUM(S70:T70)</f>
        <v>0</v>
      </c>
      <c r="V70" s="88"/>
    </row>
    <row r="71" spans="1:23" s="5" customFormat="1" ht="5.25" customHeight="1" thickBot="1" thickTop="1">
      <c r="A71" s="6"/>
      <c r="B71" s="196"/>
      <c r="C71" s="8"/>
      <c r="D71" s="205"/>
      <c r="E71" s="205"/>
      <c r="F71" s="205"/>
      <c r="G71" s="205"/>
      <c r="H71" s="207"/>
      <c r="I71" s="9"/>
      <c r="J71" s="8"/>
      <c r="K71" s="203"/>
      <c r="L71" s="85"/>
      <c r="M71" s="85"/>
      <c r="N71" s="85"/>
      <c r="O71" s="204"/>
      <c r="P71" s="204"/>
      <c r="Q71" s="204"/>
      <c r="R71" s="85"/>
      <c r="S71" s="85"/>
      <c r="T71" s="8"/>
      <c r="U71" s="278"/>
      <c r="V71" s="279"/>
      <c r="W71" s="51"/>
    </row>
    <row r="72" spans="1:22" ht="24" customHeight="1" thickBot="1" thickTop="1">
      <c r="A72" s="11"/>
      <c r="B72" s="195" t="s">
        <v>16</v>
      </c>
      <c r="C72" s="340">
        <f>H54</f>
        <v>0</v>
      </c>
      <c r="D72" s="413" t="s">
        <v>116</v>
      </c>
      <c r="E72" s="414"/>
      <c r="F72" s="414"/>
      <c r="G72" s="414"/>
      <c r="H72" s="414"/>
      <c r="I72" s="47"/>
      <c r="J72" s="3"/>
      <c r="K72" s="3"/>
      <c r="L72" s="44"/>
      <c r="M72" s="339">
        <v>0.36</v>
      </c>
      <c r="N72" s="44"/>
      <c r="O72" s="360">
        <f>$S54</f>
        <v>0</v>
      </c>
      <c r="P72" s="384"/>
      <c r="Q72" s="385"/>
      <c r="R72" s="44"/>
      <c r="S72" s="271">
        <f>$M72*O72</f>
        <v>0</v>
      </c>
      <c r="T72" s="3"/>
      <c r="U72" s="284">
        <f>SUM(S72:T72)</f>
        <v>0</v>
      </c>
      <c r="V72" s="88"/>
    </row>
    <row r="73" spans="1:23" s="5" customFormat="1" ht="5.25" customHeight="1" thickTop="1">
      <c r="A73" s="6"/>
      <c r="B73" s="196"/>
      <c r="C73" s="8"/>
      <c r="D73" s="205"/>
      <c r="E73" s="205"/>
      <c r="F73" s="205"/>
      <c r="G73" s="205"/>
      <c r="H73" s="207"/>
      <c r="I73" s="9"/>
      <c r="J73" s="8"/>
      <c r="K73" s="203"/>
      <c r="L73" s="85"/>
      <c r="M73" s="85"/>
      <c r="N73" s="85"/>
      <c r="O73" s="204"/>
      <c r="P73" s="204"/>
      <c r="Q73" s="204"/>
      <c r="R73" s="85"/>
      <c r="S73" s="85"/>
      <c r="T73" s="8"/>
      <c r="U73" s="278"/>
      <c r="V73" s="279"/>
      <c r="W73" s="51"/>
    </row>
    <row r="74" spans="1:23" s="5" customFormat="1" ht="24" customHeight="1" thickBot="1">
      <c r="A74" s="6"/>
      <c r="B74" s="63"/>
      <c r="C74" s="341"/>
      <c r="D74" s="66"/>
      <c r="E74" s="66"/>
      <c r="F74" s="17" t="s">
        <v>154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>
        <f>SUM(S62:S73)</f>
        <v>0</v>
      </c>
      <c r="T74" s="17"/>
      <c r="U74" s="276">
        <f>SUM(U62:U73)</f>
        <v>0</v>
      </c>
      <c r="V74" s="277"/>
      <c r="W74" s="52"/>
    </row>
    <row r="75" spans="1:23" s="78" customFormat="1" ht="24" customHeight="1" thickBot="1">
      <c r="A75" s="310"/>
      <c r="B75" s="311" t="s">
        <v>52</v>
      </c>
      <c r="C75" s="312"/>
      <c r="D75" s="312"/>
      <c r="E75" s="312"/>
      <c r="F75" s="312"/>
      <c r="G75" s="312"/>
      <c r="H75" s="312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1">
        <f>S35+S56+S74</f>
        <v>0</v>
      </c>
      <c r="T75" s="311"/>
      <c r="U75" s="314">
        <f>U35+U56+U74</f>
        <v>0</v>
      </c>
      <c r="V75" s="315"/>
      <c r="W75" s="81"/>
    </row>
    <row r="76" spans="1:24" s="150" customFormat="1" ht="24" customHeight="1" thickBot="1">
      <c r="A76" s="300"/>
      <c r="B76" s="316" t="s">
        <v>95</v>
      </c>
      <c r="C76" s="306"/>
      <c r="D76" s="367" t="s">
        <v>96</v>
      </c>
      <c r="E76" s="367"/>
      <c r="F76" s="367"/>
      <c r="G76" s="367"/>
      <c r="H76" s="367"/>
      <c r="I76" s="367"/>
      <c r="J76" s="367"/>
      <c r="K76" s="367"/>
      <c r="L76" s="367"/>
      <c r="M76" s="367"/>
      <c r="N76" s="154"/>
      <c r="O76" s="154"/>
      <c r="P76" s="154"/>
      <c r="Q76" s="154"/>
      <c r="R76" s="154"/>
      <c r="S76" s="154"/>
      <c r="T76" s="154"/>
      <c r="U76" s="398"/>
      <c r="V76" s="399"/>
      <c r="W76" s="160"/>
      <c r="X76" s="157"/>
    </row>
    <row r="77" spans="1:24" s="5" customFormat="1" ht="5.25" customHeight="1">
      <c r="A77" s="6"/>
      <c r="B77" s="2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387" t="s">
        <v>126</v>
      </c>
      <c r="V77" s="279"/>
      <c r="W77" s="51"/>
      <c r="X77" s="8"/>
    </row>
    <row r="78" spans="1:24" s="5" customFormat="1" ht="12" customHeight="1">
      <c r="A78" s="6"/>
      <c r="B78" s="28"/>
      <c r="C78" s="428" t="s">
        <v>129</v>
      </c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8"/>
      <c r="U78" s="388"/>
      <c r="V78" s="279"/>
      <c r="W78" s="51"/>
      <c r="X78" s="8"/>
    </row>
    <row r="79" spans="1:23" s="5" customFormat="1" ht="24" customHeight="1" thickBot="1">
      <c r="A79" s="6"/>
      <c r="B79" s="6"/>
      <c r="C79" s="8"/>
      <c r="D79" s="390" t="s">
        <v>41</v>
      </c>
      <c r="E79" s="390"/>
      <c r="F79" s="391"/>
      <c r="G79" s="8"/>
      <c r="H79" s="18"/>
      <c r="I79" s="8"/>
      <c r="J79" s="8"/>
      <c r="K79" s="22"/>
      <c r="L79" s="8"/>
      <c r="M79" s="10"/>
      <c r="N79" s="8"/>
      <c r="O79" s="10"/>
      <c r="P79" s="8"/>
      <c r="Q79" s="10"/>
      <c r="R79" s="10"/>
      <c r="S79" s="10" t="s">
        <v>151</v>
      </c>
      <c r="T79" s="10"/>
      <c r="U79" s="389"/>
      <c r="V79" s="279"/>
      <c r="W79" s="51"/>
    </row>
    <row r="80" spans="1:22" ht="24" customHeight="1" thickBot="1" thickTop="1">
      <c r="A80" s="11"/>
      <c r="B80" s="11"/>
      <c r="C80" s="12" t="s">
        <v>9</v>
      </c>
      <c r="D80" s="380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70"/>
      <c r="R80" s="44"/>
      <c r="S80" s="256"/>
      <c r="T80" s="3"/>
      <c r="U80" s="284">
        <f>SUM(S80:T80)</f>
        <v>0</v>
      </c>
      <c r="V80" s="88"/>
    </row>
    <row r="81" spans="1:23" s="58" customFormat="1" ht="6" customHeight="1" thickBot="1" thickTop="1">
      <c r="A81" s="54"/>
      <c r="B81" s="54"/>
      <c r="C81" s="55"/>
      <c r="D81" s="56"/>
      <c r="E81" s="56"/>
      <c r="F81" s="56"/>
      <c r="G81" s="56"/>
      <c r="H81" s="56"/>
      <c r="I81" s="57"/>
      <c r="J81" s="57"/>
      <c r="K81" s="57"/>
      <c r="L81" s="57"/>
      <c r="M81" s="57"/>
      <c r="N81" s="57"/>
      <c r="O81" s="57"/>
      <c r="P81" s="57"/>
      <c r="Q81" s="57"/>
      <c r="R81" s="44"/>
      <c r="S81" s="44"/>
      <c r="T81" s="44"/>
      <c r="U81" s="61"/>
      <c r="V81" s="88"/>
      <c r="W81" s="61"/>
    </row>
    <row r="82" spans="1:22" ht="24" customHeight="1" thickBot="1" thickTop="1">
      <c r="A82" s="11"/>
      <c r="B82" s="11"/>
      <c r="C82" s="12" t="s">
        <v>10</v>
      </c>
      <c r="D82" s="368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70"/>
      <c r="R82" s="44"/>
      <c r="S82" s="256"/>
      <c r="T82" s="3"/>
      <c r="U82" s="284">
        <f>SUM(S82:T82)</f>
        <v>0</v>
      </c>
      <c r="V82" s="88"/>
    </row>
    <row r="83" spans="1:23" s="58" customFormat="1" ht="6" customHeight="1" thickBot="1" thickTop="1">
      <c r="A83" s="54"/>
      <c r="B83" s="54"/>
      <c r="C83" s="55"/>
      <c r="D83" s="56"/>
      <c r="E83" s="56"/>
      <c r="F83" s="56"/>
      <c r="G83" s="56"/>
      <c r="H83" s="56"/>
      <c r="I83" s="57"/>
      <c r="J83" s="57"/>
      <c r="K83" s="57"/>
      <c r="L83" s="57"/>
      <c r="M83" s="57"/>
      <c r="N83" s="57"/>
      <c r="O83" s="57"/>
      <c r="P83" s="57"/>
      <c r="Q83" s="57"/>
      <c r="R83" s="44"/>
      <c r="S83" s="44"/>
      <c r="T83" s="44"/>
      <c r="U83" s="61"/>
      <c r="V83" s="88"/>
      <c r="W83" s="61"/>
    </row>
    <row r="84" spans="1:22" ht="24" customHeight="1" thickBot="1" thickTop="1">
      <c r="A84" s="11"/>
      <c r="B84" s="11"/>
      <c r="C84" s="12" t="s">
        <v>11</v>
      </c>
      <c r="D84" s="368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70"/>
      <c r="R84" s="44"/>
      <c r="S84" s="256"/>
      <c r="T84" s="3"/>
      <c r="U84" s="284">
        <f>SUM(S84:T84)</f>
        <v>0</v>
      </c>
      <c r="V84" s="88"/>
    </row>
    <row r="85" spans="1:23" s="58" customFormat="1" ht="6" customHeight="1" thickBot="1" thickTop="1">
      <c r="A85" s="54"/>
      <c r="B85" s="54"/>
      <c r="C85" s="55"/>
      <c r="D85" s="56"/>
      <c r="E85" s="56"/>
      <c r="F85" s="56"/>
      <c r="G85" s="56"/>
      <c r="H85" s="56"/>
      <c r="I85" s="57"/>
      <c r="J85" s="57"/>
      <c r="K85" s="57"/>
      <c r="L85" s="57"/>
      <c r="M85" s="57"/>
      <c r="N85" s="57"/>
      <c r="O85" s="57"/>
      <c r="P85" s="57"/>
      <c r="Q85" s="57"/>
      <c r="R85" s="44"/>
      <c r="S85" s="56"/>
      <c r="T85" s="44"/>
      <c r="U85" s="61"/>
      <c r="V85" s="88"/>
      <c r="W85" s="61"/>
    </row>
    <row r="86" spans="1:22" ht="24" customHeight="1" thickBot="1" thickTop="1">
      <c r="A86" s="11"/>
      <c r="B86" s="11"/>
      <c r="C86" s="12" t="s">
        <v>12</v>
      </c>
      <c r="D86" s="368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70"/>
      <c r="R86" s="44"/>
      <c r="S86" s="256"/>
      <c r="T86" s="3"/>
      <c r="U86" s="284">
        <f>SUM(S86:T86)</f>
        <v>0</v>
      </c>
      <c r="V86" s="88"/>
    </row>
    <row r="87" spans="1:23" s="58" customFormat="1" ht="6" customHeight="1" thickBot="1" thickTop="1">
      <c r="A87" s="54"/>
      <c r="B87" s="54"/>
      <c r="C87" s="55"/>
      <c r="D87" s="56"/>
      <c r="E87" s="56"/>
      <c r="F87" s="56"/>
      <c r="G87" s="56"/>
      <c r="H87" s="56"/>
      <c r="I87" s="57"/>
      <c r="J87" s="57"/>
      <c r="K87" s="57"/>
      <c r="L87" s="57"/>
      <c r="M87" s="57"/>
      <c r="N87" s="57"/>
      <c r="O87" s="57"/>
      <c r="P87" s="57"/>
      <c r="Q87" s="57"/>
      <c r="R87" s="44"/>
      <c r="S87" s="44"/>
      <c r="T87" s="44"/>
      <c r="U87" s="61"/>
      <c r="V87" s="88"/>
      <c r="W87" s="61"/>
    </row>
    <row r="88" spans="1:22" ht="24" customHeight="1" thickBot="1" thickTop="1">
      <c r="A88" s="11"/>
      <c r="B88" s="11"/>
      <c r="C88" s="12" t="s">
        <v>13</v>
      </c>
      <c r="D88" s="368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70"/>
      <c r="R88" s="44"/>
      <c r="S88" s="256"/>
      <c r="T88" s="3"/>
      <c r="U88" s="284">
        <f>SUM(S88:T88)</f>
        <v>0</v>
      </c>
      <c r="V88" s="88"/>
    </row>
    <row r="89" spans="1:23" s="58" customFormat="1" ht="6" customHeight="1" thickBot="1" thickTop="1">
      <c r="A89" s="54"/>
      <c r="B89" s="54"/>
      <c r="C89" s="55"/>
      <c r="D89" s="56"/>
      <c r="E89" s="56"/>
      <c r="F89" s="56"/>
      <c r="G89" s="56"/>
      <c r="H89" s="56"/>
      <c r="I89" s="57"/>
      <c r="J89" s="57"/>
      <c r="K89" s="57"/>
      <c r="L89" s="57"/>
      <c r="M89" s="57"/>
      <c r="N89" s="57"/>
      <c r="O89" s="57"/>
      <c r="P89" s="57"/>
      <c r="Q89" s="57"/>
      <c r="R89" s="44"/>
      <c r="S89" s="44"/>
      <c r="T89" s="44"/>
      <c r="U89" s="61"/>
      <c r="V89" s="88"/>
      <c r="W89" s="61"/>
    </row>
    <row r="90" spans="1:22" ht="24" customHeight="1" thickBot="1" thickTop="1">
      <c r="A90" s="11"/>
      <c r="B90" s="11"/>
      <c r="C90" s="12" t="s">
        <v>14</v>
      </c>
      <c r="D90" s="368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70"/>
      <c r="R90" s="44"/>
      <c r="S90" s="256"/>
      <c r="T90" s="3"/>
      <c r="U90" s="284">
        <f>SUM(S90:T90)</f>
        <v>0</v>
      </c>
      <c r="V90" s="88"/>
    </row>
    <row r="91" spans="1:23" s="58" customFormat="1" ht="5.25" customHeight="1" thickBot="1" thickTop="1">
      <c r="A91" s="54"/>
      <c r="B91" s="54"/>
      <c r="C91" s="55"/>
      <c r="D91" s="56"/>
      <c r="E91" s="56"/>
      <c r="F91" s="56"/>
      <c r="G91" s="56"/>
      <c r="H91" s="56"/>
      <c r="I91" s="57"/>
      <c r="J91" s="57"/>
      <c r="K91" s="57"/>
      <c r="L91" s="57"/>
      <c r="M91" s="57"/>
      <c r="N91" s="57"/>
      <c r="O91" s="57"/>
      <c r="P91" s="57"/>
      <c r="Q91" s="57"/>
      <c r="R91" s="44"/>
      <c r="S91" s="44"/>
      <c r="T91" s="44"/>
      <c r="U91" s="61"/>
      <c r="V91" s="88"/>
      <c r="W91" s="61"/>
    </row>
    <row r="92" spans="1:22" ht="24" customHeight="1" thickBot="1" thickTop="1">
      <c r="A92" s="11"/>
      <c r="B92" s="11"/>
      <c r="C92" s="12" t="s">
        <v>15</v>
      </c>
      <c r="D92" s="368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70"/>
      <c r="R92" s="44"/>
      <c r="S92" s="256"/>
      <c r="T92" s="3"/>
      <c r="U92" s="284">
        <f>SUM(S92:T92)</f>
        <v>0</v>
      </c>
      <c r="V92" s="88"/>
    </row>
    <row r="93" spans="1:23" s="58" customFormat="1" ht="5.25" customHeight="1" thickBot="1" thickTop="1">
      <c r="A93" s="54"/>
      <c r="B93" s="54"/>
      <c r="C93" s="55"/>
      <c r="D93" s="56"/>
      <c r="E93" s="56"/>
      <c r="F93" s="56"/>
      <c r="G93" s="56"/>
      <c r="H93" s="56"/>
      <c r="I93" s="57"/>
      <c r="J93" s="57"/>
      <c r="K93" s="57"/>
      <c r="L93" s="57"/>
      <c r="M93" s="57"/>
      <c r="N93" s="57"/>
      <c r="O93" s="57"/>
      <c r="P93" s="57"/>
      <c r="Q93" s="57"/>
      <c r="R93" s="44"/>
      <c r="S93" s="44"/>
      <c r="T93" s="44"/>
      <c r="U93" s="61"/>
      <c r="V93" s="88"/>
      <c r="W93" s="61"/>
    </row>
    <row r="94" spans="1:22" ht="24" customHeight="1" thickBot="1" thickTop="1">
      <c r="A94" s="11"/>
      <c r="B94" s="11"/>
      <c r="C94" s="12" t="s">
        <v>16</v>
      </c>
      <c r="D94" s="368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70"/>
      <c r="R94" s="44"/>
      <c r="S94" s="256"/>
      <c r="T94" s="3"/>
      <c r="U94" s="284">
        <f>SUM(S94:T94)</f>
        <v>0</v>
      </c>
      <c r="V94" s="88"/>
    </row>
    <row r="95" spans="1:23" s="58" customFormat="1" ht="6" customHeight="1" thickBot="1" thickTop="1">
      <c r="A95" s="54"/>
      <c r="B95" s="54"/>
      <c r="C95" s="55"/>
      <c r="D95" s="56"/>
      <c r="E95" s="56"/>
      <c r="F95" s="56"/>
      <c r="G95" s="56"/>
      <c r="H95" s="56"/>
      <c r="I95" s="57"/>
      <c r="J95" s="57"/>
      <c r="K95" s="57"/>
      <c r="L95" s="57"/>
      <c r="M95" s="57"/>
      <c r="N95" s="57"/>
      <c r="O95" s="57"/>
      <c r="P95" s="57"/>
      <c r="Q95" s="57"/>
      <c r="R95" s="44"/>
      <c r="S95" s="44"/>
      <c r="T95" s="44"/>
      <c r="U95" s="61"/>
      <c r="V95" s="88"/>
      <c r="W95" s="61"/>
    </row>
    <row r="96" spans="1:22" ht="24" customHeight="1" thickBot="1" thickTop="1">
      <c r="A96" s="11"/>
      <c r="B96" s="11"/>
      <c r="C96" s="12" t="s">
        <v>17</v>
      </c>
      <c r="D96" s="368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70"/>
      <c r="R96" s="44"/>
      <c r="S96" s="256"/>
      <c r="T96" s="3"/>
      <c r="U96" s="284">
        <f>SUM(S96:T96)</f>
        <v>0</v>
      </c>
      <c r="V96" s="88"/>
    </row>
    <row r="97" spans="1:23" s="58" customFormat="1" ht="6" customHeight="1" thickBot="1" thickTop="1">
      <c r="A97" s="54"/>
      <c r="B97" s="54"/>
      <c r="C97" s="55"/>
      <c r="D97" s="56"/>
      <c r="E97" s="56"/>
      <c r="F97" s="56"/>
      <c r="G97" s="56"/>
      <c r="H97" s="56"/>
      <c r="I97" s="57"/>
      <c r="J97" s="57"/>
      <c r="K97" s="57"/>
      <c r="L97" s="57"/>
      <c r="M97" s="57"/>
      <c r="N97" s="57"/>
      <c r="O97" s="57"/>
      <c r="P97" s="57"/>
      <c r="Q97" s="57"/>
      <c r="R97" s="44"/>
      <c r="S97" s="44"/>
      <c r="T97" s="44"/>
      <c r="U97" s="61"/>
      <c r="V97" s="88"/>
      <c r="W97" s="61"/>
    </row>
    <row r="98" spans="1:22" ht="24" customHeight="1" thickBot="1" thickTop="1">
      <c r="A98" s="11"/>
      <c r="B98" s="11"/>
      <c r="C98" s="12" t="s">
        <v>18</v>
      </c>
      <c r="D98" s="425" t="s">
        <v>112</v>
      </c>
      <c r="E98" s="426"/>
      <c r="F98" s="426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7"/>
      <c r="R98" s="44"/>
      <c r="S98" s="256"/>
      <c r="T98" s="3"/>
      <c r="U98" s="284">
        <f>SUM(S98:T98)</f>
        <v>0</v>
      </c>
      <c r="V98" s="88"/>
    </row>
    <row r="99" spans="1:23" s="5" customFormat="1" ht="24" customHeight="1" thickBot="1" thickTop="1">
      <c r="A99" s="6"/>
      <c r="B99" s="63"/>
      <c r="C99" s="64"/>
      <c r="D99" s="376" t="s">
        <v>46</v>
      </c>
      <c r="E99" s="376"/>
      <c r="F99" s="376"/>
      <c r="G99" s="376"/>
      <c r="H99" s="376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>
        <f>SUM(S80:S98)</f>
        <v>0</v>
      </c>
      <c r="T99" s="17"/>
      <c r="U99" s="281">
        <f>SUM(U80:U98)</f>
        <v>0</v>
      </c>
      <c r="V99" s="277"/>
      <c r="W99" s="52"/>
    </row>
    <row r="100" spans="1:22" ht="8.25" customHeight="1" thickBot="1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61"/>
      <c r="V100" s="88"/>
    </row>
    <row r="101" spans="1:23" s="150" customFormat="1" ht="24" customHeight="1" thickBot="1">
      <c r="A101" s="300"/>
      <c r="B101" s="316" t="s">
        <v>97</v>
      </c>
      <c r="C101" s="317"/>
      <c r="D101" s="301" t="s">
        <v>2</v>
      </c>
      <c r="E101" s="159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318"/>
      <c r="V101" s="319"/>
      <c r="W101" s="163"/>
    </row>
    <row r="102" spans="1:24" s="5" customFormat="1" ht="5.25" customHeight="1" thickBot="1">
      <c r="A102" s="6"/>
      <c r="B102" s="2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278"/>
      <c r="V102" s="279"/>
      <c r="W102" s="51"/>
      <c r="X102" s="8"/>
    </row>
    <row r="103" spans="1:24" s="5" customFormat="1" ht="26.25" customHeight="1" thickBot="1">
      <c r="A103" s="6"/>
      <c r="B103" s="28"/>
      <c r="C103" s="29"/>
      <c r="D103" s="371" t="s">
        <v>157</v>
      </c>
      <c r="E103" s="372"/>
      <c r="F103" s="372"/>
      <c r="G103" s="372"/>
      <c r="H103" s="372"/>
      <c r="I103" s="372"/>
      <c r="J103" s="372"/>
      <c r="K103" s="372"/>
      <c r="L103" s="372"/>
      <c r="M103" s="373"/>
      <c r="N103" s="84"/>
      <c r="O103" s="381" t="s">
        <v>158</v>
      </c>
      <c r="P103" s="382"/>
      <c r="Q103" s="382"/>
      <c r="R103" s="382"/>
      <c r="S103" s="383"/>
      <c r="T103" s="178"/>
      <c r="U103" s="304"/>
      <c r="V103" s="320"/>
      <c r="W103" s="33"/>
      <c r="X103" s="7"/>
    </row>
    <row r="104" spans="1:24" s="5" customFormat="1" ht="14.25" customHeight="1">
      <c r="A104" s="6"/>
      <c r="B104" s="28"/>
      <c r="C104" s="29"/>
      <c r="D104" s="29"/>
      <c r="E104" s="29"/>
      <c r="F104" s="29"/>
      <c r="G104" s="29"/>
      <c r="H104" s="8"/>
      <c r="I104" s="8"/>
      <c r="J104" s="8"/>
      <c r="K104" s="8"/>
      <c r="L104" s="8"/>
      <c r="M104" s="22"/>
      <c r="N104" s="8"/>
      <c r="O104" s="22"/>
      <c r="P104" s="22"/>
      <c r="Q104" s="22"/>
      <c r="R104" s="8"/>
      <c r="S104" s="8"/>
      <c r="T104" s="8"/>
      <c r="U104" s="86"/>
      <c r="V104" s="282"/>
      <c r="W104" s="33"/>
      <c r="X104" s="7"/>
    </row>
    <row r="105" spans="1:23" s="5" customFormat="1" ht="11.25" customHeight="1">
      <c r="A105" s="6"/>
      <c r="B105" s="2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22"/>
      <c r="N105" s="22"/>
      <c r="O105" s="22"/>
      <c r="P105" s="22"/>
      <c r="Q105" s="22"/>
      <c r="R105" s="8"/>
      <c r="S105" s="394"/>
      <c r="T105" s="394"/>
      <c r="U105" s="388" t="s">
        <v>126</v>
      </c>
      <c r="V105" s="279"/>
      <c r="W105" s="51"/>
    </row>
    <row r="106" spans="1:23" s="5" customFormat="1" ht="24" customHeight="1" thickBot="1">
      <c r="A106" s="6"/>
      <c r="B106" s="6"/>
      <c r="C106" s="8"/>
      <c r="D106" s="374" t="s">
        <v>41</v>
      </c>
      <c r="E106" s="374"/>
      <c r="F106" s="375"/>
      <c r="G106" s="8"/>
      <c r="H106" s="18"/>
      <c r="I106" s="8"/>
      <c r="J106" s="8"/>
      <c r="K106" s="22"/>
      <c r="L106" s="8"/>
      <c r="M106" s="10"/>
      <c r="N106" s="8"/>
      <c r="O106" s="10"/>
      <c r="P106" s="8"/>
      <c r="Q106" s="10"/>
      <c r="R106" s="10"/>
      <c r="S106" s="10" t="s">
        <v>1</v>
      </c>
      <c r="T106" s="10"/>
      <c r="U106" s="389"/>
      <c r="V106" s="279"/>
      <c r="W106" s="51"/>
    </row>
    <row r="107" spans="1:22" ht="24" customHeight="1" thickBot="1" thickTop="1">
      <c r="A107" s="11"/>
      <c r="B107" s="11"/>
      <c r="C107" s="12" t="s">
        <v>9</v>
      </c>
      <c r="D107" s="363" t="s">
        <v>21</v>
      </c>
      <c r="E107" s="361"/>
      <c r="F107" s="364"/>
      <c r="G107" s="364"/>
      <c r="H107" s="364"/>
      <c r="I107" s="364"/>
      <c r="J107" s="364"/>
      <c r="K107" s="364"/>
      <c r="L107" s="364"/>
      <c r="M107" s="365"/>
      <c r="N107" s="44"/>
      <c r="O107" s="44"/>
      <c r="P107" s="44"/>
      <c r="Q107" s="44"/>
      <c r="R107" s="44"/>
      <c r="S107" s="256"/>
      <c r="T107" s="3"/>
      <c r="U107" s="284">
        <f>SUM(S107:T107)</f>
        <v>0</v>
      </c>
      <c r="V107" s="88"/>
    </row>
    <row r="108" spans="1:22" ht="6" customHeight="1" thickBot="1" thickTop="1">
      <c r="A108" s="11"/>
      <c r="B108" s="11"/>
      <c r="C108" s="1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3"/>
      <c r="U108" s="61"/>
      <c r="V108" s="88"/>
    </row>
    <row r="109" spans="1:22" ht="24" customHeight="1" thickBot="1" thickTop="1">
      <c r="A109" s="11"/>
      <c r="B109" s="11"/>
      <c r="C109" s="12" t="s">
        <v>10</v>
      </c>
      <c r="D109" s="363" t="s">
        <v>22</v>
      </c>
      <c r="E109" s="361"/>
      <c r="F109" s="364"/>
      <c r="G109" s="364"/>
      <c r="H109" s="364"/>
      <c r="I109" s="364"/>
      <c r="J109" s="364"/>
      <c r="K109" s="364"/>
      <c r="L109" s="364"/>
      <c r="M109" s="365"/>
      <c r="N109" s="44"/>
      <c r="O109" s="44"/>
      <c r="P109" s="44"/>
      <c r="Q109" s="44"/>
      <c r="R109" s="44"/>
      <c r="S109" s="256"/>
      <c r="T109" s="3"/>
      <c r="U109" s="284">
        <f>SUM(S109:T109)</f>
        <v>0</v>
      </c>
      <c r="V109" s="88"/>
    </row>
    <row r="110" spans="1:23" s="5" customFormat="1" ht="24" customHeight="1" thickBot="1" thickTop="1">
      <c r="A110" s="6"/>
      <c r="B110" s="63"/>
      <c r="C110" s="67"/>
      <c r="D110" s="17" t="s">
        <v>47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68"/>
      <c r="R110" s="17"/>
      <c r="S110" s="17">
        <f>SUM(S107:S109)</f>
        <v>0</v>
      </c>
      <c r="T110" s="17"/>
      <c r="U110" s="281">
        <f>SUM(U107:U109)</f>
        <v>0</v>
      </c>
      <c r="V110" s="277"/>
      <c r="W110" s="52"/>
    </row>
    <row r="111" spans="1:22" ht="7.5" customHeight="1" thickBot="1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61"/>
      <c r="V111" s="88"/>
    </row>
    <row r="112" spans="1:23" s="150" customFormat="1" ht="24" customHeight="1" thickBot="1">
      <c r="A112" s="300"/>
      <c r="B112" s="316" t="s">
        <v>98</v>
      </c>
      <c r="C112" s="154"/>
      <c r="D112" s="367" t="s">
        <v>99</v>
      </c>
      <c r="E112" s="367"/>
      <c r="F112" s="367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321"/>
      <c r="V112" s="319"/>
      <c r="W112" s="163"/>
    </row>
    <row r="113" spans="1:24" s="5" customFormat="1" ht="5.25" customHeight="1" thickBot="1">
      <c r="A113" s="6"/>
      <c r="B113" s="28"/>
      <c r="C113" s="8"/>
      <c r="D113" s="8"/>
      <c r="E113" s="8"/>
      <c r="F113" s="8"/>
      <c r="G113" s="8"/>
      <c r="H113" s="377"/>
      <c r="I113" s="378"/>
      <c r="J113" s="378"/>
      <c r="K113" s="378"/>
      <c r="L113" s="378"/>
      <c r="M113" s="378"/>
      <c r="N113" s="379"/>
      <c r="O113" s="379"/>
      <c r="P113" s="379"/>
      <c r="Q113" s="379"/>
      <c r="R113" s="8"/>
      <c r="S113" s="8"/>
      <c r="T113" s="8"/>
      <c r="U113" s="278"/>
      <c r="V113" s="279"/>
      <c r="W113" s="51"/>
      <c r="X113" s="8"/>
    </row>
    <row r="114" spans="1:24" s="5" customFormat="1" ht="26.25" customHeight="1" thickBot="1">
      <c r="A114" s="6"/>
      <c r="B114" s="28"/>
      <c r="C114" s="29"/>
      <c r="D114" s="371" t="s">
        <v>159</v>
      </c>
      <c r="E114" s="372"/>
      <c r="F114" s="372"/>
      <c r="G114" s="372"/>
      <c r="H114" s="372"/>
      <c r="I114" s="372"/>
      <c r="J114" s="372"/>
      <c r="K114" s="372"/>
      <c r="L114" s="372"/>
      <c r="M114" s="373"/>
      <c r="N114" s="84"/>
      <c r="O114" s="381" t="s">
        <v>158</v>
      </c>
      <c r="P114" s="382"/>
      <c r="Q114" s="382"/>
      <c r="R114" s="382"/>
      <c r="S114" s="383"/>
      <c r="T114" s="178"/>
      <c r="U114" s="304"/>
      <c r="V114" s="320"/>
      <c r="W114" s="33"/>
      <c r="X114" s="7"/>
    </row>
    <row r="115" spans="1:24" s="5" customFormat="1" ht="14.25" customHeight="1">
      <c r="A115" s="6"/>
      <c r="B115" s="28"/>
      <c r="C115" s="29"/>
      <c r="D115" s="29"/>
      <c r="E115" s="29"/>
      <c r="F115" s="29"/>
      <c r="G115" s="29"/>
      <c r="H115" s="8"/>
      <c r="I115" s="8"/>
      <c r="J115" s="8"/>
      <c r="K115" s="8"/>
      <c r="L115" s="8"/>
      <c r="M115" s="22"/>
      <c r="N115" s="8"/>
      <c r="O115" s="22"/>
      <c r="P115" s="22"/>
      <c r="Q115" s="22"/>
      <c r="R115" s="8"/>
      <c r="S115" s="8"/>
      <c r="T115" s="8"/>
      <c r="U115" s="86"/>
      <c r="V115" s="282"/>
      <c r="W115" s="33"/>
      <c r="X115" s="7"/>
    </row>
    <row r="116" spans="1:23" s="5" customFormat="1" ht="11.25" customHeight="1">
      <c r="A116" s="6"/>
      <c r="B116" s="2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22"/>
      <c r="N116" s="22"/>
      <c r="O116" s="22"/>
      <c r="P116" s="22"/>
      <c r="Q116" s="22"/>
      <c r="R116" s="8"/>
      <c r="S116" s="394"/>
      <c r="T116" s="394"/>
      <c r="U116" s="278"/>
      <c r="V116" s="279"/>
      <c r="W116" s="51"/>
    </row>
    <row r="117" spans="1:23" s="5" customFormat="1" ht="28.5" customHeight="1" thickBot="1">
      <c r="A117" s="6"/>
      <c r="B117" s="6"/>
      <c r="C117" s="8"/>
      <c r="D117" s="374" t="s">
        <v>41</v>
      </c>
      <c r="E117" s="374"/>
      <c r="F117" s="375"/>
      <c r="G117" s="8"/>
      <c r="H117" s="18"/>
      <c r="I117" s="8"/>
      <c r="J117" s="8"/>
      <c r="K117" s="22"/>
      <c r="L117" s="8"/>
      <c r="M117" s="10"/>
      <c r="N117" s="8"/>
      <c r="O117" s="10"/>
      <c r="P117" s="390" t="s">
        <v>104</v>
      </c>
      <c r="Q117" s="391"/>
      <c r="R117" s="391"/>
      <c r="S117" s="10" t="s">
        <v>1</v>
      </c>
      <c r="T117" s="10"/>
      <c r="U117" s="292" t="s">
        <v>126</v>
      </c>
      <c r="V117" s="279"/>
      <c r="W117" s="51"/>
    </row>
    <row r="118" spans="1:22" ht="24" customHeight="1" thickBot="1" thickTop="1">
      <c r="A118" s="11"/>
      <c r="B118" s="11"/>
      <c r="C118" s="12" t="s">
        <v>9</v>
      </c>
      <c r="D118" s="363" t="s">
        <v>23</v>
      </c>
      <c r="E118" s="361"/>
      <c r="F118" s="364"/>
      <c r="G118" s="364"/>
      <c r="H118" s="364"/>
      <c r="I118" s="364"/>
      <c r="J118" s="364"/>
      <c r="K118" s="364"/>
      <c r="L118" s="364"/>
      <c r="M118" s="365"/>
      <c r="N118" s="44"/>
      <c r="O118" s="44"/>
      <c r="P118" s="44"/>
      <c r="Q118" s="272"/>
      <c r="R118" s="44"/>
      <c r="S118" s="256"/>
      <c r="T118" s="3"/>
      <c r="U118" s="284">
        <f>SUM(S118:T118)</f>
        <v>0</v>
      </c>
      <c r="V118" s="88"/>
    </row>
    <row r="119" spans="1:23" s="44" customFormat="1" ht="6" customHeight="1" thickBot="1" thickTop="1">
      <c r="A119" s="54"/>
      <c r="B119" s="54"/>
      <c r="C119" s="55"/>
      <c r="D119" s="59"/>
      <c r="E119" s="59"/>
      <c r="F119" s="60"/>
      <c r="G119" s="60"/>
      <c r="H119" s="60"/>
      <c r="I119" s="60"/>
      <c r="J119" s="60"/>
      <c r="K119" s="60"/>
      <c r="L119" s="60"/>
      <c r="M119" s="60"/>
      <c r="Q119" s="224"/>
      <c r="U119" s="231"/>
      <c r="V119" s="88"/>
      <c r="W119" s="61"/>
    </row>
    <row r="120" spans="1:22" ht="24" customHeight="1" thickBot="1" thickTop="1">
      <c r="A120" s="11"/>
      <c r="B120" s="11"/>
      <c r="C120" s="12" t="s">
        <v>10</v>
      </c>
      <c r="D120" s="363" t="s">
        <v>2</v>
      </c>
      <c r="E120" s="361"/>
      <c r="F120" s="364"/>
      <c r="G120" s="364"/>
      <c r="H120" s="364"/>
      <c r="I120" s="364"/>
      <c r="J120" s="364"/>
      <c r="K120" s="364"/>
      <c r="L120" s="364"/>
      <c r="M120" s="365"/>
      <c r="N120" s="44"/>
      <c r="O120" s="44"/>
      <c r="P120" s="44"/>
      <c r="Q120" s="272"/>
      <c r="R120" s="44"/>
      <c r="S120" s="256"/>
      <c r="T120" s="3"/>
      <c r="U120" s="284">
        <f>SUM(S120:T120)</f>
        <v>0</v>
      </c>
      <c r="V120" s="88"/>
    </row>
    <row r="121" spans="1:23" s="44" customFormat="1" ht="6" customHeight="1" thickBot="1" thickTop="1">
      <c r="A121" s="54"/>
      <c r="B121" s="54"/>
      <c r="C121" s="55"/>
      <c r="D121" s="59"/>
      <c r="E121" s="59"/>
      <c r="F121" s="60"/>
      <c r="G121" s="60"/>
      <c r="H121" s="60"/>
      <c r="I121" s="60"/>
      <c r="J121" s="60"/>
      <c r="K121" s="60"/>
      <c r="L121" s="60"/>
      <c r="M121" s="60"/>
      <c r="Q121" s="224"/>
      <c r="U121" s="61"/>
      <c r="V121" s="88"/>
      <c r="W121" s="61"/>
    </row>
    <row r="122" spans="1:22" ht="24" customHeight="1" thickBot="1" thickTop="1">
      <c r="A122" s="11"/>
      <c r="B122" s="11"/>
      <c r="C122" s="12" t="s">
        <v>11</v>
      </c>
      <c r="D122" s="363" t="s">
        <v>24</v>
      </c>
      <c r="E122" s="361"/>
      <c r="F122" s="364"/>
      <c r="G122" s="364"/>
      <c r="H122" s="364"/>
      <c r="I122" s="364"/>
      <c r="J122" s="364"/>
      <c r="K122" s="364"/>
      <c r="L122" s="364"/>
      <c r="M122" s="365"/>
      <c r="N122" s="44"/>
      <c r="O122" s="44"/>
      <c r="P122" s="44"/>
      <c r="Q122" s="272"/>
      <c r="R122" s="44"/>
      <c r="S122" s="256"/>
      <c r="T122" s="3"/>
      <c r="U122" s="284">
        <f>SUM(S122:T122)</f>
        <v>0</v>
      </c>
      <c r="V122" s="88"/>
    </row>
    <row r="123" spans="1:23" s="44" customFormat="1" ht="6" customHeight="1" thickBot="1" thickTop="1">
      <c r="A123" s="54"/>
      <c r="B123" s="54"/>
      <c r="C123" s="55"/>
      <c r="D123" s="59"/>
      <c r="E123" s="59"/>
      <c r="F123" s="60"/>
      <c r="G123" s="60"/>
      <c r="H123" s="60"/>
      <c r="I123" s="60"/>
      <c r="J123" s="60"/>
      <c r="K123" s="60"/>
      <c r="L123" s="60"/>
      <c r="M123" s="60"/>
      <c r="Q123" s="224"/>
      <c r="U123" s="61"/>
      <c r="V123" s="88"/>
      <c r="W123" s="61"/>
    </row>
    <row r="124" spans="1:22" ht="24" customHeight="1" thickBot="1" thickTop="1">
      <c r="A124" s="11"/>
      <c r="B124" s="11"/>
      <c r="C124" s="12" t="s">
        <v>12</v>
      </c>
      <c r="D124" s="363" t="s">
        <v>3</v>
      </c>
      <c r="E124" s="361"/>
      <c r="F124" s="364"/>
      <c r="G124" s="364"/>
      <c r="H124" s="364"/>
      <c r="I124" s="364"/>
      <c r="J124" s="364"/>
      <c r="K124" s="364"/>
      <c r="L124" s="364"/>
      <c r="M124" s="365"/>
      <c r="N124" s="44"/>
      <c r="O124" s="44"/>
      <c r="P124" s="44"/>
      <c r="Q124" s="272"/>
      <c r="R124" s="44"/>
      <c r="S124" s="256"/>
      <c r="T124" s="3"/>
      <c r="U124" s="284">
        <f>SUM(S124:T124)</f>
        <v>0</v>
      </c>
      <c r="V124" s="88"/>
    </row>
    <row r="125" spans="1:23" s="5" customFormat="1" ht="24" customHeight="1" thickBot="1" thickTop="1">
      <c r="A125" s="6"/>
      <c r="B125" s="63"/>
      <c r="C125" s="17"/>
      <c r="D125" s="17" t="s">
        <v>48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>
        <f>SUM(S118:S124)</f>
        <v>0</v>
      </c>
      <c r="T125" s="17"/>
      <c r="U125" s="281">
        <f>SUM(U118:U124)</f>
        <v>0</v>
      </c>
      <c r="V125" s="277"/>
      <c r="W125" s="52"/>
    </row>
    <row r="126" spans="1:22" ht="8.25" customHeight="1" thickBot="1">
      <c r="A126" s="1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61"/>
      <c r="V126" s="88"/>
    </row>
    <row r="127" spans="1:23" s="150" customFormat="1" ht="24" customHeight="1" thickBot="1">
      <c r="A127" s="300"/>
      <c r="B127" s="316" t="s">
        <v>100</v>
      </c>
      <c r="C127" s="322"/>
      <c r="D127" s="367" t="s">
        <v>82</v>
      </c>
      <c r="E127" s="367"/>
      <c r="F127" s="3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54"/>
      <c r="U127" s="321"/>
      <c r="V127" s="323"/>
      <c r="W127" s="160"/>
    </row>
    <row r="128" spans="1:24" s="5" customFormat="1" ht="5.25" customHeight="1" thickBot="1">
      <c r="A128" s="6"/>
      <c r="B128" s="2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278"/>
      <c r="V128" s="279"/>
      <c r="W128" s="51"/>
      <c r="X128" s="8"/>
    </row>
    <row r="129" spans="1:24" s="5" customFormat="1" ht="26.25" customHeight="1" thickBot="1">
      <c r="A129" s="6"/>
      <c r="B129" s="28"/>
      <c r="C129" s="29"/>
      <c r="D129" s="371" t="s">
        <v>157</v>
      </c>
      <c r="E129" s="372"/>
      <c r="F129" s="372"/>
      <c r="G129" s="372"/>
      <c r="H129" s="372"/>
      <c r="I129" s="372"/>
      <c r="J129" s="372"/>
      <c r="K129" s="372"/>
      <c r="L129" s="372"/>
      <c r="M129" s="373"/>
      <c r="N129" s="84"/>
      <c r="O129" s="400" t="s">
        <v>163</v>
      </c>
      <c r="P129" s="401"/>
      <c r="Q129" s="401"/>
      <c r="R129" s="401"/>
      <c r="S129" s="402"/>
      <c r="T129" s="178"/>
      <c r="U129" s="304"/>
      <c r="V129" s="320"/>
      <c r="W129" s="33"/>
      <c r="X129" s="7"/>
    </row>
    <row r="130" spans="1:24" s="5" customFormat="1" ht="14.25" customHeight="1">
      <c r="A130" s="6"/>
      <c r="B130" s="28"/>
      <c r="C130" s="29"/>
      <c r="D130" s="29"/>
      <c r="E130" s="29"/>
      <c r="F130" s="29"/>
      <c r="G130" s="29"/>
      <c r="H130" s="8"/>
      <c r="I130" s="8"/>
      <c r="J130" s="8"/>
      <c r="K130" s="8"/>
      <c r="L130" s="8"/>
      <c r="M130" s="22"/>
      <c r="N130" s="8"/>
      <c r="O130" s="22"/>
      <c r="P130" s="22"/>
      <c r="Q130" s="22"/>
      <c r="R130" s="8"/>
      <c r="S130" s="8"/>
      <c r="T130" s="8"/>
      <c r="U130" s="86"/>
      <c r="V130" s="282"/>
      <c r="W130" s="33"/>
      <c r="X130" s="7"/>
    </row>
    <row r="131" spans="1:23" s="5" customFormat="1" ht="11.25" customHeight="1">
      <c r="A131" s="6"/>
      <c r="B131" s="2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22"/>
      <c r="N131" s="22"/>
      <c r="O131" s="22"/>
      <c r="P131" s="22"/>
      <c r="Q131" s="22"/>
      <c r="R131" s="8"/>
      <c r="S131" s="394"/>
      <c r="T131" s="394"/>
      <c r="U131" s="388" t="s">
        <v>126</v>
      </c>
      <c r="V131" s="279"/>
      <c r="W131" s="51"/>
    </row>
    <row r="132" spans="1:23" s="5" customFormat="1" ht="24" customHeight="1" thickBot="1">
      <c r="A132" s="6"/>
      <c r="B132" s="6"/>
      <c r="C132" s="8"/>
      <c r="D132" s="374" t="s">
        <v>41</v>
      </c>
      <c r="E132" s="374"/>
      <c r="F132" s="375"/>
      <c r="G132" s="8"/>
      <c r="H132" s="18"/>
      <c r="I132" s="8"/>
      <c r="J132" s="8"/>
      <c r="K132" s="22"/>
      <c r="L132" s="8"/>
      <c r="M132" s="10"/>
      <c r="N132" s="8"/>
      <c r="O132" s="10"/>
      <c r="P132" s="8"/>
      <c r="Q132" s="10"/>
      <c r="R132" s="10"/>
      <c r="S132" s="10" t="s">
        <v>1</v>
      </c>
      <c r="T132" s="10"/>
      <c r="U132" s="389"/>
      <c r="V132" s="279"/>
      <c r="W132" s="51"/>
    </row>
    <row r="133" spans="1:22" ht="24" customHeight="1" thickBot="1" thickTop="1">
      <c r="A133" s="11"/>
      <c r="B133" s="11"/>
      <c r="C133" s="12" t="s">
        <v>9</v>
      </c>
      <c r="D133" s="363" t="s">
        <v>25</v>
      </c>
      <c r="E133" s="361"/>
      <c r="F133" s="364"/>
      <c r="G133" s="364"/>
      <c r="H133" s="364"/>
      <c r="I133" s="364"/>
      <c r="J133" s="364"/>
      <c r="K133" s="364"/>
      <c r="L133" s="364"/>
      <c r="M133" s="365"/>
      <c r="N133" s="44"/>
      <c r="O133" s="44"/>
      <c r="P133" s="44"/>
      <c r="Q133" s="44"/>
      <c r="R133" s="44"/>
      <c r="S133" s="256"/>
      <c r="T133" s="3"/>
      <c r="U133" s="284">
        <f>SUM(S133:T133)</f>
        <v>0</v>
      </c>
      <c r="V133" s="88"/>
    </row>
    <row r="134" spans="1:22" ht="6" customHeight="1" thickBot="1" thickTop="1">
      <c r="A134" s="11"/>
      <c r="B134" s="11"/>
      <c r="C134" s="1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3"/>
      <c r="U134" s="61"/>
      <c r="V134" s="88"/>
    </row>
    <row r="135" spans="1:22" ht="24" customHeight="1" thickBot="1" thickTop="1">
      <c r="A135" s="11"/>
      <c r="B135" s="11"/>
      <c r="C135" s="12" t="s">
        <v>10</v>
      </c>
      <c r="D135" s="363" t="s">
        <v>26</v>
      </c>
      <c r="E135" s="361"/>
      <c r="F135" s="364"/>
      <c r="G135" s="364"/>
      <c r="H135" s="364"/>
      <c r="I135" s="364"/>
      <c r="J135" s="364"/>
      <c r="K135" s="364"/>
      <c r="L135" s="364"/>
      <c r="M135" s="365"/>
      <c r="N135" s="44"/>
      <c r="O135" s="44"/>
      <c r="P135" s="44"/>
      <c r="Q135" s="44"/>
      <c r="R135" s="44"/>
      <c r="S135" s="256"/>
      <c r="T135" s="3"/>
      <c r="U135" s="284">
        <f>SUM(S135:T135)</f>
        <v>0</v>
      </c>
      <c r="V135" s="88"/>
    </row>
    <row r="136" spans="1:22" ht="6" customHeight="1" thickBot="1" thickTop="1">
      <c r="A136" s="11"/>
      <c r="B136" s="11"/>
      <c r="C136" s="1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3"/>
      <c r="U136" s="61"/>
      <c r="V136" s="88"/>
    </row>
    <row r="137" spans="1:22" ht="24" customHeight="1" thickBot="1" thickTop="1">
      <c r="A137" s="11"/>
      <c r="B137" s="11"/>
      <c r="C137" s="12" t="s">
        <v>11</v>
      </c>
      <c r="D137" s="363" t="s">
        <v>27</v>
      </c>
      <c r="E137" s="361"/>
      <c r="F137" s="364"/>
      <c r="G137" s="364"/>
      <c r="H137" s="364"/>
      <c r="I137" s="364"/>
      <c r="J137" s="364"/>
      <c r="K137" s="364"/>
      <c r="L137" s="364"/>
      <c r="M137" s="365"/>
      <c r="N137" s="44"/>
      <c r="O137" s="44"/>
      <c r="P137" s="44"/>
      <c r="Q137" s="44"/>
      <c r="R137" s="44"/>
      <c r="S137" s="256"/>
      <c r="T137" s="3"/>
      <c r="U137" s="284">
        <f>SUM(S137:T137)</f>
        <v>0</v>
      </c>
      <c r="V137" s="88"/>
    </row>
    <row r="138" spans="1:22" ht="6" customHeight="1" thickBot="1" thickTop="1">
      <c r="A138" s="11"/>
      <c r="B138" s="11"/>
      <c r="C138" s="1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3"/>
      <c r="U138" s="61"/>
      <c r="V138" s="88"/>
    </row>
    <row r="139" spans="1:22" ht="24" customHeight="1" thickBot="1" thickTop="1">
      <c r="A139" s="11"/>
      <c r="B139" s="11"/>
      <c r="C139" s="12" t="s">
        <v>12</v>
      </c>
      <c r="D139" s="363" t="s">
        <v>28</v>
      </c>
      <c r="E139" s="361"/>
      <c r="F139" s="364"/>
      <c r="G139" s="364"/>
      <c r="H139" s="364"/>
      <c r="I139" s="364"/>
      <c r="J139" s="364"/>
      <c r="K139" s="364"/>
      <c r="L139" s="364"/>
      <c r="M139" s="365"/>
      <c r="N139" s="44"/>
      <c r="O139" s="44"/>
      <c r="P139" s="44"/>
      <c r="Q139" s="44"/>
      <c r="R139" s="44"/>
      <c r="S139" s="256"/>
      <c r="T139" s="3"/>
      <c r="U139" s="284">
        <f>SUM(S139:T139)</f>
        <v>0</v>
      </c>
      <c r="V139" s="88"/>
    </row>
    <row r="140" spans="1:22" ht="6" customHeight="1" thickBot="1" thickTop="1">
      <c r="A140" s="11"/>
      <c r="B140" s="11"/>
      <c r="C140" s="1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3"/>
      <c r="U140" s="61"/>
      <c r="V140" s="88"/>
    </row>
    <row r="141" spans="1:22" ht="24" customHeight="1" thickBot="1" thickTop="1">
      <c r="A141" s="11"/>
      <c r="B141" s="11"/>
      <c r="C141" s="12" t="s">
        <v>13</v>
      </c>
      <c r="D141" s="363" t="s">
        <v>31</v>
      </c>
      <c r="E141" s="361"/>
      <c r="F141" s="364"/>
      <c r="G141" s="364"/>
      <c r="H141" s="364"/>
      <c r="I141" s="364"/>
      <c r="J141" s="364"/>
      <c r="K141" s="364"/>
      <c r="L141" s="364"/>
      <c r="M141" s="365"/>
      <c r="N141" s="44"/>
      <c r="O141" s="44"/>
      <c r="P141" s="44"/>
      <c r="Q141" s="44"/>
      <c r="R141" s="44"/>
      <c r="S141" s="256"/>
      <c r="T141" s="3"/>
      <c r="U141" s="284">
        <f>SUM(S141:T141)</f>
        <v>0</v>
      </c>
      <c r="V141" s="88"/>
    </row>
    <row r="142" spans="1:22" ht="6" customHeight="1" thickBot="1" thickTop="1">
      <c r="A142" s="11"/>
      <c r="B142" s="11"/>
      <c r="C142" s="1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3"/>
      <c r="U142" s="61"/>
      <c r="V142" s="88"/>
    </row>
    <row r="143" spans="1:22" ht="24" customHeight="1" thickBot="1" thickTop="1">
      <c r="A143" s="11"/>
      <c r="B143" s="11"/>
      <c r="C143" s="12" t="s">
        <v>14</v>
      </c>
      <c r="D143" s="363" t="s">
        <v>42</v>
      </c>
      <c r="E143" s="361"/>
      <c r="F143" s="364"/>
      <c r="G143" s="364"/>
      <c r="H143" s="364"/>
      <c r="I143" s="364"/>
      <c r="J143" s="364"/>
      <c r="K143" s="364"/>
      <c r="L143" s="364"/>
      <c r="M143" s="365"/>
      <c r="N143" s="44"/>
      <c r="O143" s="44"/>
      <c r="P143" s="44"/>
      <c r="Q143" s="44"/>
      <c r="R143" s="44"/>
      <c r="S143" s="256"/>
      <c r="T143" s="3"/>
      <c r="U143" s="284">
        <f>SUM(S143:T143)</f>
        <v>0</v>
      </c>
      <c r="V143" s="88"/>
    </row>
    <row r="144" spans="1:22" ht="6" customHeight="1" thickBot="1" thickTop="1">
      <c r="A144" s="11"/>
      <c r="B144" s="11"/>
      <c r="C144" s="55"/>
      <c r="D144" s="59"/>
      <c r="E144" s="59"/>
      <c r="F144" s="60"/>
      <c r="G144" s="60"/>
      <c r="H144" s="60"/>
      <c r="I144" s="60"/>
      <c r="J144" s="60"/>
      <c r="K144" s="60"/>
      <c r="L144" s="60"/>
      <c r="M144" s="60"/>
      <c r="N144" s="44"/>
      <c r="O144" s="44"/>
      <c r="P144" s="44"/>
      <c r="Q144" s="44"/>
      <c r="R144" s="44"/>
      <c r="S144" s="59"/>
      <c r="T144" s="44"/>
      <c r="U144" s="61"/>
      <c r="V144" s="88"/>
    </row>
    <row r="145" spans="1:22" ht="24" customHeight="1" thickBot="1" thickTop="1">
      <c r="A145" s="11"/>
      <c r="B145" s="11"/>
      <c r="C145" s="12" t="s">
        <v>15</v>
      </c>
      <c r="D145" s="363" t="s">
        <v>3</v>
      </c>
      <c r="E145" s="361"/>
      <c r="F145" s="364"/>
      <c r="G145" s="364"/>
      <c r="H145" s="364"/>
      <c r="I145" s="364"/>
      <c r="J145" s="364"/>
      <c r="K145" s="364"/>
      <c r="L145" s="364"/>
      <c r="M145" s="365"/>
      <c r="N145" s="44"/>
      <c r="O145" s="44"/>
      <c r="P145" s="44"/>
      <c r="Q145" s="44"/>
      <c r="R145" s="44"/>
      <c r="S145" s="256"/>
      <c r="T145" s="3"/>
      <c r="U145" s="284">
        <f>SUM(S145:T145)</f>
        <v>0</v>
      </c>
      <c r="V145" s="88"/>
    </row>
    <row r="146" spans="1:23" s="5" customFormat="1" ht="24" customHeight="1" thickBot="1" thickTop="1">
      <c r="A146" s="6"/>
      <c r="B146" s="63"/>
      <c r="C146" s="17"/>
      <c r="D146" s="8" t="s">
        <v>49</v>
      </c>
      <c r="E146" s="8"/>
      <c r="F146" s="8"/>
      <c r="G146" s="8"/>
      <c r="H146" s="8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>
        <f>+SUM(S133:S145)</f>
        <v>0</v>
      </c>
      <c r="T146" s="17"/>
      <c r="U146" s="281">
        <f>+SUM(U133:U145)</f>
        <v>0</v>
      </c>
      <c r="V146" s="277"/>
      <c r="W146" s="52"/>
    </row>
    <row r="147" spans="1:23" s="169" customFormat="1" ht="24" customHeight="1">
      <c r="A147" s="324"/>
      <c r="B147" s="325" t="s">
        <v>107</v>
      </c>
      <c r="C147" s="325"/>
      <c r="D147" s="415" t="s">
        <v>160</v>
      </c>
      <c r="E147" s="415"/>
      <c r="F147" s="415"/>
      <c r="G147" s="415"/>
      <c r="H147" s="415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311">
        <f>S75+S99+S110+S125+S146</f>
        <v>0</v>
      </c>
      <c r="T147" s="311"/>
      <c r="U147" s="314">
        <f>U75+U99+U110+U125+U146</f>
        <v>0</v>
      </c>
      <c r="V147" s="326"/>
      <c r="W147" s="172"/>
    </row>
    <row r="148" spans="1:24" ht="15" customHeight="1" thickBot="1">
      <c r="A148" s="11"/>
      <c r="B148" s="3"/>
      <c r="C148" s="3"/>
      <c r="D148" s="8"/>
      <c r="E148" s="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283"/>
      <c r="V148" s="88"/>
      <c r="X148" s="3"/>
    </row>
    <row r="149" spans="1:23" s="169" customFormat="1" ht="24" customHeight="1" thickBot="1">
      <c r="A149" s="324"/>
      <c r="B149" s="316" t="s">
        <v>105</v>
      </c>
      <c r="C149" s="306"/>
      <c r="D149" s="367" t="s">
        <v>106</v>
      </c>
      <c r="E149" s="367"/>
      <c r="F149" s="367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327"/>
      <c r="V149" s="328"/>
      <c r="W149" s="172"/>
    </row>
    <row r="150" spans="1:24" s="5" customFormat="1" ht="5.25" customHeight="1">
      <c r="A150" s="6"/>
      <c r="B150" s="28"/>
      <c r="C150" s="29"/>
      <c r="D150" s="29"/>
      <c r="E150" s="29"/>
      <c r="F150" s="29"/>
      <c r="G150" s="29"/>
      <c r="H150" s="8"/>
      <c r="I150" s="8"/>
      <c r="J150" s="8"/>
      <c r="K150" s="8"/>
      <c r="L150" s="8"/>
      <c r="M150" s="22"/>
      <c r="N150" s="8"/>
      <c r="O150" s="22"/>
      <c r="P150" s="22"/>
      <c r="Q150" s="22"/>
      <c r="R150" s="8"/>
      <c r="S150" s="8"/>
      <c r="T150" s="8"/>
      <c r="U150" s="86"/>
      <c r="V150" s="282"/>
      <c r="W150" s="33"/>
      <c r="X150" s="7"/>
    </row>
    <row r="151" spans="1:23" s="5" customFormat="1" ht="11.25" customHeight="1">
      <c r="A151" s="6"/>
      <c r="B151" s="28"/>
      <c r="C151" s="8"/>
      <c r="D151" s="192"/>
      <c r="E151" s="192"/>
      <c r="F151" s="8"/>
      <c r="G151" s="8"/>
      <c r="H151" s="8"/>
      <c r="I151" s="8"/>
      <c r="J151" s="8"/>
      <c r="K151" s="8"/>
      <c r="L151" s="8"/>
      <c r="M151" s="22"/>
      <c r="N151" s="22"/>
      <c r="O151" s="22"/>
      <c r="P151" s="22"/>
      <c r="Q151" s="22"/>
      <c r="R151" s="8"/>
      <c r="S151" s="394"/>
      <c r="T151" s="394"/>
      <c r="U151" s="278"/>
      <c r="V151" s="279"/>
      <c r="W151" s="51"/>
    </row>
    <row r="152" spans="1:23" s="5" customFormat="1" ht="27" customHeight="1" thickBot="1">
      <c r="A152" s="6"/>
      <c r="B152" s="6"/>
      <c r="C152" s="8"/>
      <c r="D152" s="374" t="s">
        <v>174</v>
      </c>
      <c r="E152" s="416"/>
      <c r="F152" s="416"/>
      <c r="G152" s="416"/>
      <c r="H152" s="416"/>
      <c r="I152" s="57"/>
      <c r="J152" s="8"/>
      <c r="K152" s="201"/>
      <c r="L152" s="85"/>
      <c r="M152" s="22" t="s">
        <v>30</v>
      </c>
      <c r="N152" s="85"/>
      <c r="O152" s="403" t="s">
        <v>128</v>
      </c>
      <c r="P152" s="411"/>
      <c r="Q152" s="411"/>
      <c r="R152" s="10"/>
      <c r="S152" s="10" t="s">
        <v>1</v>
      </c>
      <c r="T152" s="10"/>
      <c r="U152" s="292" t="s">
        <v>126</v>
      </c>
      <c r="V152" s="279"/>
      <c r="W152" s="51"/>
    </row>
    <row r="153" spans="1:22" ht="24" customHeight="1" thickBot="1" thickTop="1">
      <c r="A153" s="11"/>
      <c r="B153" s="11"/>
      <c r="C153" s="12" t="s">
        <v>9</v>
      </c>
      <c r="D153" s="412"/>
      <c r="E153" s="366"/>
      <c r="F153" s="362"/>
      <c r="G153" s="226"/>
      <c r="H153" s="359"/>
      <c r="I153" s="359"/>
      <c r="J153" s="227"/>
      <c r="K153" s="226"/>
      <c r="L153" s="227"/>
      <c r="M153" s="273"/>
      <c r="N153" s="209">
        <v>9000</v>
      </c>
      <c r="O153" s="360"/>
      <c r="P153" s="361"/>
      <c r="Q153" s="362"/>
      <c r="R153" s="209"/>
      <c r="S153" s="256">
        <f>M153*O153</f>
        <v>0</v>
      </c>
      <c r="T153" s="89"/>
      <c r="U153" s="284">
        <f>SUM(S153:T153)</f>
        <v>0</v>
      </c>
      <c r="V153" s="88"/>
    </row>
    <row r="154" spans="1:22" ht="6" customHeight="1" thickBot="1" thickTop="1">
      <c r="A154" s="11"/>
      <c r="B154" s="11"/>
      <c r="C154" s="12"/>
      <c r="D154" s="56"/>
      <c r="E154" s="56"/>
      <c r="F154" s="210"/>
      <c r="G154" s="215"/>
      <c r="H154" s="214"/>
      <c r="I154" s="214"/>
      <c r="J154" s="227"/>
      <c r="K154" s="227"/>
      <c r="L154" s="227"/>
      <c r="M154" s="209"/>
      <c r="N154" s="209"/>
      <c r="O154" s="209"/>
      <c r="P154" s="209"/>
      <c r="Q154" s="209"/>
      <c r="R154" s="209"/>
      <c r="S154" s="274"/>
      <c r="T154" s="89"/>
      <c r="U154" s="231"/>
      <c r="V154" s="88"/>
    </row>
    <row r="155" spans="1:22" ht="24" customHeight="1" thickBot="1" thickTop="1">
      <c r="A155" s="11"/>
      <c r="B155" s="11"/>
      <c r="C155" s="12" t="s">
        <v>10</v>
      </c>
      <c r="D155" s="360"/>
      <c r="E155" s="366"/>
      <c r="F155" s="362"/>
      <c r="G155" s="226"/>
      <c r="H155" s="359"/>
      <c r="I155" s="359"/>
      <c r="J155" s="227"/>
      <c r="K155" s="226"/>
      <c r="L155" s="227"/>
      <c r="M155" s="273"/>
      <c r="N155" s="44"/>
      <c r="O155" s="360"/>
      <c r="P155" s="361"/>
      <c r="Q155" s="362"/>
      <c r="R155" s="44"/>
      <c r="S155" s="256">
        <f>M155*O155</f>
        <v>0</v>
      </c>
      <c r="T155" s="89"/>
      <c r="U155" s="284">
        <f>SUM(S155:T155)</f>
        <v>0</v>
      </c>
      <c r="V155" s="88"/>
    </row>
    <row r="156" spans="1:22" ht="6" customHeight="1" thickBot="1" thickTop="1">
      <c r="A156" s="11"/>
      <c r="B156" s="11"/>
      <c r="C156" s="12"/>
      <c r="D156" s="56"/>
      <c r="E156" s="56"/>
      <c r="F156" s="210"/>
      <c r="G156" s="215"/>
      <c r="H156" s="214"/>
      <c r="I156" s="214"/>
      <c r="J156" s="227"/>
      <c r="K156" s="227"/>
      <c r="L156" s="227"/>
      <c r="M156" s="44"/>
      <c r="N156" s="44"/>
      <c r="O156" s="44"/>
      <c r="P156" s="44"/>
      <c r="Q156" s="44"/>
      <c r="R156" s="44"/>
      <c r="S156" s="227"/>
      <c r="T156" s="89"/>
      <c r="U156" s="231"/>
      <c r="V156" s="88"/>
    </row>
    <row r="157" spans="1:22" ht="24" customHeight="1" thickBot="1" thickTop="1">
      <c r="A157" s="11"/>
      <c r="B157" s="11"/>
      <c r="C157" s="12" t="s">
        <v>11</v>
      </c>
      <c r="D157" s="360"/>
      <c r="E157" s="366"/>
      <c r="F157" s="362"/>
      <c r="G157" s="226"/>
      <c r="H157" s="359"/>
      <c r="I157" s="359"/>
      <c r="J157" s="227"/>
      <c r="K157" s="226"/>
      <c r="L157" s="227"/>
      <c r="M157" s="273"/>
      <c r="N157" s="44"/>
      <c r="O157" s="360"/>
      <c r="P157" s="361"/>
      <c r="Q157" s="362"/>
      <c r="R157" s="44"/>
      <c r="S157" s="256">
        <f>M157*O157</f>
        <v>0</v>
      </c>
      <c r="T157" s="89"/>
      <c r="U157" s="284">
        <f>SUM(S157:T157)</f>
        <v>0</v>
      </c>
      <c r="V157" s="88"/>
    </row>
    <row r="158" spans="1:22" ht="6" customHeight="1" thickBot="1" thickTop="1">
      <c r="A158" s="11"/>
      <c r="B158" s="11"/>
      <c r="C158" s="12"/>
      <c r="D158" s="56"/>
      <c r="E158" s="56"/>
      <c r="F158" s="210"/>
      <c r="G158" s="215"/>
      <c r="H158" s="214"/>
      <c r="I158" s="214"/>
      <c r="J158" s="227"/>
      <c r="K158" s="227"/>
      <c r="L158" s="227"/>
      <c r="M158" s="44"/>
      <c r="N158" s="44"/>
      <c r="O158" s="44"/>
      <c r="P158" s="44"/>
      <c r="Q158" s="44"/>
      <c r="R158" s="44"/>
      <c r="S158" s="227"/>
      <c r="T158" s="89"/>
      <c r="U158" s="231"/>
      <c r="V158" s="88"/>
    </row>
    <row r="159" spans="1:22" ht="24" customHeight="1" thickBot="1" thickTop="1">
      <c r="A159" s="11"/>
      <c r="B159" s="11"/>
      <c r="C159" s="12" t="s">
        <v>12</v>
      </c>
      <c r="D159" s="360"/>
      <c r="E159" s="366"/>
      <c r="F159" s="362"/>
      <c r="G159" s="226"/>
      <c r="H159" s="359"/>
      <c r="I159" s="359"/>
      <c r="J159" s="227"/>
      <c r="K159" s="226"/>
      <c r="L159" s="227"/>
      <c r="M159" s="273"/>
      <c r="N159" s="44"/>
      <c r="O159" s="360"/>
      <c r="P159" s="361"/>
      <c r="Q159" s="362"/>
      <c r="R159" s="44"/>
      <c r="S159" s="256">
        <f>M159*O159</f>
        <v>0</v>
      </c>
      <c r="T159" s="89"/>
      <c r="U159" s="284">
        <f>SUM(S159:T159)</f>
        <v>0</v>
      </c>
      <c r="V159" s="88"/>
    </row>
    <row r="160" spans="1:22" ht="24" customHeight="1" thickBot="1" thickTop="1">
      <c r="A160" s="11"/>
      <c r="B160" s="14"/>
      <c r="C160" s="4"/>
      <c r="D160" s="17" t="s">
        <v>50</v>
      </c>
      <c r="E160" s="1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7">
        <f>SUM(S153:S159)</f>
        <v>0</v>
      </c>
      <c r="T160" s="17"/>
      <c r="U160" s="77">
        <f>SUM(U153:U159)</f>
        <v>0</v>
      </c>
      <c r="V160" s="72"/>
    </row>
    <row r="161" spans="1:23" s="150" customFormat="1" ht="24" customHeight="1">
      <c r="A161" s="300"/>
      <c r="B161" s="329" t="s">
        <v>108</v>
      </c>
      <c r="C161" s="329"/>
      <c r="D161" s="410" t="s">
        <v>136</v>
      </c>
      <c r="E161" s="410"/>
      <c r="F161" s="410"/>
      <c r="G161" s="410"/>
      <c r="H161" s="410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329">
        <f>S147+S160</f>
        <v>0</v>
      </c>
      <c r="T161" s="329"/>
      <c r="U161" s="329">
        <f>U147+U160</f>
        <v>0</v>
      </c>
      <c r="V161" s="330"/>
      <c r="W161" s="160"/>
    </row>
    <row r="162" spans="1:22" ht="15.75" customHeight="1" thickBot="1">
      <c r="A162" s="1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V162" s="71"/>
    </row>
    <row r="163" spans="1:23" s="169" customFormat="1" ht="24" customHeight="1" thickBot="1">
      <c r="A163" s="324"/>
      <c r="B163" s="316" t="s">
        <v>109</v>
      </c>
      <c r="C163" s="306"/>
      <c r="D163" s="367" t="s">
        <v>110</v>
      </c>
      <c r="E163" s="367"/>
      <c r="F163" s="367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77"/>
      <c r="V163" s="176"/>
      <c r="W163" s="172"/>
    </row>
    <row r="164" spans="1:22" ht="6" customHeight="1">
      <c r="A164" s="11"/>
      <c r="B164" s="2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62"/>
      <c r="V164" s="71"/>
    </row>
    <row r="165" spans="1:23" ht="24" customHeight="1">
      <c r="A165" s="11"/>
      <c r="B165" s="11"/>
      <c r="C165" s="3"/>
      <c r="D165" s="3"/>
      <c r="E165" s="3"/>
      <c r="F165" s="10" t="s">
        <v>32</v>
      </c>
      <c r="G165" s="3"/>
      <c r="H165" s="8" t="s">
        <v>35</v>
      </c>
      <c r="I165" s="8"/>
      <c r="J165" s="8"/>
      <c r="K165" s="3"/>
      <c r="L165" s="8"/>
      <c r="M165" s="20"/>
      <c r="N165" s="20"/>
      <c r="O165" s="20"/>
      <c r="P165" s="20"/>
      <c r="Q165" s="20"/>
      <c r="R165" s="20"/>
      <c r="S165" s="20"/>
      <c r="T165" s="3"/>
      <c r="U165" s="51"/>
      <c r="V165" s="70"/>
      <c r="W165" s="51"/>
    </row>
    <row r="166" spans="1:22" ht="24" customHeight="1">
      <c r="A166" s="11"/>
      <c r="B166" s="11"/>
      <c r="C166" s="3"/>
      <c r="D166" s="23" t="s">
        <v>33</v>
      </c>
      <c r="E166" s="23"/>
      <c r="F166" s="256"/>
      <c r="G166" s="275"/>
      <c r="H166" s="407"/>
      <c r="I166" s="408"/>
      <c r="J166" s="408"/>
      <c r="K166" s="408"/>
      <c r="L166" s="408"/>
      <c r="M166" s="408"/>
      <c r="N166" s="408"/>
      <c r="O166" s="408"/>
      <c r="P166" s="408"/>
      <c r="Q166" s="408"/>
      <c r="R166" s="408"/>
      <c r="S166" s="408"/>
      <c r="T166" s="408"/>
      <c r="U166" s="409"/>
      <c r="V166" s="71"/>
    </row>
    <row r="167" spans="1:22" ht="11.25" customHeight="1" thickBot="1">
      <c r="A167" s="11"/>
      <c r="B167" s="14"/>
      <c r="C167" s="4"/>
      <c r="D167" s="4"/>
      <c r="E167" s="4"/>
      <c r="F167" s="1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35"/>
      <c r="V167" s="72"/>
    </row>
    <row r="168" spans="1:22" ht="24" customHeight="1" thickBot="1">
      <c r="A168" s="1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35"/>
      <c r="V168" s="72"/>
    </row>
  </sheetData>
  <sheetProtection sheet="1" objects="1" scenarios="1"/>
  <mergeCells count="138">
    <mergeCell ref="M13:M15"/>
    <mergeCell ref="C6:D6"/>
    <mergeCell ref="B10:U10"/>
    <mergeCell ref="A7:Q7"/>
    <mergeCell ref="D12:M12"/>
    <mergeCell ref="C4:F4"/>
    <mergeCell ref="U14:U15"/>
    <mergeCell ref="D15:F15"/>
    <mergeCell ref="Q13:Q15"/>
    <mergeCell ref="S14:T14"/>
    <mergeCell ref="O13:O15"/>
    <mergeCell ref="D26:F26"/>
    <mergeCell ref="D28:F28"/>
    <mergeCell ref="D35:H35"/>
    <mergeCell ref="U8:V8"/>
    <mergeCell ref="F6:U6"/>
    <mergeCell ref="M4:S4"/>
    <mergeCell ref="H4:L4"/>
    <mergeCell ref="D16:F16"/>
    <mergeCell ref="O12:S12"/>
    <mergeCell ref="H16:I16"/>
    <mergeCell ref="H20:I20"/>
    <mergeCell ref="H22:I22"/>
    <mergeCell ref="H28:I28"/>
    <mergeCell ref="D32:F32"/>
    <mergeCell ref="D30:F30"/>
    <mergeCell ref="D36:F36"/>
    <mergeCell ref="D24:F24"/>
    <mergeCell ref="F34:Q34"/>
    <mergeCell ref="H30:I30"/>
    <mergeCell ref="H24:I24"/>
    <mergeCell ref="H26:I26"/>
    <mergeCell ref="H18:I18"/>
    <mergeCell ref="D22:F22"/>
    <mergeCell ref="D18:F18"/>
    <mergeCell ref="D20:F20"/>
    <mergeCell ref="D96:Q96"/>
    <mergeCell ref="C78:S78"/>
    <mergeCell ref="C60:T60"/>
    <mergeCell ref="B58:C58"/>
    <mergeCell ref="D58:F58"/>
    <mergeCell ref="C49:D49"/>
    <mergeCell ref="D50:G50"/>
    <mergeCell ref="D52:F52"/>
    <mergeCell ref="O64:Q64"/>
    <mergeCell ref="O66:Q66"/>
    <mergeCell ref="D43:F43"/>
    <mergeCell ref="D66:H66"/>
    <mergeCell ref="U37:V37"/>
    <mergeCell ref="D37:K37"/>
    <mergeCell ref="D76:M76"/>
    <mergeCell ref="O68:Q68"/>
    <mergeCell ref="O70:Q70"/>
    <mergeCell ref="D70:H70"/>
    <mergeCell ref="H58:S58"/>
    <mergeCell ref="D45:H45"/>
    <mergeCell ref="S48:T48"/>
    <mergeCell ref="D48:F48"/>
    <mergeCell ref="D135:M135"/>
    <mergeCell ref="D133:M133"/>
    <mergeCell ref="D147:H147"/>
    <mergeCell ref="D152:H152"/>
    <mergeCell ref="O61:Q61"/>
    <mergeCell ref="D62:H62"/>
    <mergeCell ref="D64:H64"/>
    <mergeCell ref="D68:H68"/>
    <mergeCell ref="D98:Q98"/>
    <mergeCell ref="O159:Q159"/>
    <mergeCell ref="D159:F159"/>
    <mergeCell ref="O157:Q157"/>
    <mergeCell ref="O152:Q152"/>
    <mergeCell ref="D155:F155"/>
    <mergeCell ref="D153:F153"/>
    <mergeCell ref="H32:I32"/>
    <mergeCell ref="D54:G54"/>
    <mergeCell ref="D39:M39"/>
    <mergeCell ref="O39:S39"/>
    <mergeCell ref="H166:U166"/>
    <mergeCell ref="D161:H161"/>
    <mergeCell ref="D163:F163"/>
    <mergeCell ref="S151:T151"/>
    <mergeCell ref="O153:Q153"/>
    <mergeCell ref="H159:I159"/>
    <mergeCell ref="C61:D61"/>
    <mergeCell ref="D112:F112"/>
    <mergeCell ref="D103:M103"/>
    <mergeCell ref="D109:M109"/>
    <mergeCell ref="D107:M107"/>
    <mergeCell ref="D118:M118"/>
    <mergeCell ref="D72:H72"/>
    <mergeCell ref="B1:U1"/>
    <mergeCell ref="S131:T131"/>
    <mergeCell ref="S116:T116"/>
    <mergeCell ref="P117:R117"/>
    <mergeCell ref="D41:F41"/>
    <mergeCell ref="C42:D42"/>
    <mergeCell ref="D88:Q88"/>
    <mergeCell ref="D90:Q90"/>
    <mergeCell ref="B2:T2"/>
    <mergeCell ref="U76:V76"/>
    <mergeCell ref="O72:Q72"/>
    <mergeCell ref="O62:Q62"/>
    <mergeCell ref="U77:U79"/>
    <mergeCell ref="U105:U106"/>
    <mergeCell ref="U131:U132"/>
    <mergeCell ref="D79:F79"/>
    <mergeCell ref="D120:M120"/>
    <mergeCell ref="D124:M124"/>
    <mergeCell ref="D92:Q92"/>
    <mergeCell ref="O103:S103"/>
    <mergeCell ref="H113:Q113"/>
    <mergeCell ref="D94:Q94"/>
    <mergeCell ref="D80:Q80"/>
    <mergeCell ref="D82:Q82"/>
    <mergeCell ref="D132:F132"/>
    <mergeCell ref="O114:S114"/>
    <mergeCell ref="O129:S129"/>
    <mergeCell ref="S105:T105"/>
    <mergeCell ref="D122:M122"/>
    <mergeCell ref="D129:M129"/>
    <mergeCell ref="D84:Q84"/>
    <mergeCell ref="D86:Q86"/>
    <mergeCell ref="D114:M114"/>
    <mergeCell ref="D143:M143"/>
    <mergeCell ref="D139:M139"/>
    <mergeCell ref="D137:M137"/>
    <mergeCell ref="D127:F127"/>
    <mergeCell ref="D117:F117"/>
    <mergeCell ref="D99:H99"/>
    <mergeCell ref="D106:F106"/>
    <mergeCell ref="H157:I157"/>
    <mergeCell ref="O155:Q155"/>
    <mergeCell ref="D141:M141"/>
    <mergeCell ref="D157:F157"/>
    <mergeCell ref="H153:I153"/>
    <mergeCell ref="H155:I155"/>
    <mergeCell ref="D149:F149"/>
    <mergeCell ref="D145:M145"/>
  </mergeCells>
  <printOptions/>
  <pageMargins left="0.15" right="0.15" top="0.15" bottom="0.15" header="0.25" footer="0.25"/>
  <pageSetup horizontalDpi="300" verticalDpi="300" orientation="portrait" scale="63" r:id="rId2"/>
  <headerFooter alignWithMargins="0">
    <oddFooter>&amp;R&amp;P of &amp;N</oddFooter>
  </headerFooter>
  <rowBreaks count="2" manualBreakCount="2">
    <brk id="56" max="21" man="1"/>
    <brk id="110" max="21" man="1"/>
  </rowBreaks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showGridLines="0" zoomScalePageLayoutView="0" workbookViewId="0" topLeftCell="A37">
      <selection activeCell="Y48" sqref="Y48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4" customWidth="1"/>
    <col min="22" max="22" width="1.1484375" style="30" customWidth="1"/>
    <col min="23" max="23" width="16.28125" style="34" customWidth="1"/>
    <col min="24" max="16384" width="9.140625" style="1" customWidth="1"/>
  </cols>
  <sheetData>
    <row r="1" spans="2:21" ht="24" customHeight="1">
      <c r="B1" s="479" t="s">
        <v>165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1"/>
    </row>
    <row r="2" spans="2:20" ht="17.25" customHeight="1">
      <c r="B2" s="479" t="s">
        <v>29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ht="4.5" customHeight="1"/>
    <row r="4" spans="2:23" ht="15.75" customHeight="1">
      <c r="B4" s="93"/>
      <c r="C4" s="485" t="s">
        <v>53</v>
      </c>
      <c r="D4" s="485"/>
      <c r="E4" s="485"/>
      <c r="F4" s="485"/>
      <c r="G4" s="93"/>
      <c r="H4" s="460">
        <f>IF('YEAR 1'!$U$4&gt;=2,IF('YEAR 1'!H4&gt;"",'YEAR 1'!H4,""),"")</f>
      </c>
      <c r="I4" s="461"/>
      <c r="J4" s="461"/>
      <c r="K4" s="482"/>
      <c r="L4" s="483"/>
      <c r="M4" s="480"/>
      <c r="N4" s="481"/>
      <c r="O4" s="481"/>
      <c r="P4" s="481"/>
      <c r="Q4" s="481"/>
      <c r="R4" s="481"/>
      <c r="S4" s="481"/>
      <c r="T4" s="215"/>
      <c r="U4" s="230"/>
      <c r="V4" s="232"/>
      <c r="W4" s="180"/>
    </row>
    <row r="5" spans="2:20" ht="11.25" customHeight="1">
      <c r="B5" s="93"/>
      <c r="D5" s="93"/>
      <c r="E5" s="93"/>
      <c r="F5" s="95"/>
      <c r="G5" s="9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4"/>
    </row>
    <row r="6" spans="2:23" ht="15.75" customHeight="1">
      <c r="B6" s="93"/>
      <c r="C6" s="485" t="s">
        <v>54</v>
      </c>
      <c r="D6" s="485"/>
      <c r="E6" s="191"/>
      <c r="F6" s="456">
        <f>IF('YEAR 1'!$U$4&gt;=2,IF('YEAR 1'!F6&gt;"",'YEAR 1'!F6,""),"")</f>
      </c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8"/>
      <c r="V6" s="31"/>
      <c r="W6" s="51"/>
    </row>
    <row r="7" spans="1:19" ht="15.75" customHeight="1" thickBo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2"/>
      <c r="S7" s="2"/>
    </row>
    <row r="8" spans="2:24" s="150" customFormat="1" ht="24" customHeight="1" thickBot="1">
      <c r="B8" s="151"/>
      <c r="C8" s="291" t="s">
        <v>61</v>
      </c>
      <c r="D8" s="291" t="s">
        <v>4</v>
      </c>
      <c r="E8" s="153"/>
      <c r="F8" s="152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419"/>
      <c r="V8" s="420"/>
      <c r="W8" s="155"/>
      <c r="X8" s="156"/>
    </row>
    <row r="9" spans="2:24" s="5" customFormat="1" ht="5.25" customHeight="1" thickBot="1">
      <c r="B9" s="28"/>
      <c r="C9" s="29"/>
      <c r="D9" s="29"/>
      <c r="E9" s="29"/>
      <c r="F9" s="29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2"/>
      <c r="V9" s="36"/>
      <c r="W9" s="33"/>
      <c r="X9" s="7"/>
    </row>
    <row r="10" spans="2:23" s="5" customFormat="1" ht="26.25" customHeight="1" thickBot="1">
      <c r="B10" s="28"/>
      <c r="C10" s="29"/>
      <c r="D10" s="371" t="s">
        <v>157</v>
      </c>
      <c r="E10" s="372"/>
      <c r="F10" s="372"/>
      <c r="G10" s="372"/>
      <c r="H10" s="372"/>
      <c r="I10" s="372"/>
      <c r="J10" s="372"/>
      <c r="K10" s="372"/>
      <c r="L10" s="372"/>
      <c r="M10" s="373"/>
      <c r="N10" s="84"/>
      <c r="O10" s="400" t="s">
        <v>164</v>
      </c>
      <c r="P10" s="401"/>
      <c r="Q10" s="401"/>
      <c r="R10" s="401"/>
      <c r="S10" s="402"/>
      <c r="T10" s="178"/>
      <c r="U10" s="288">
        <f>IF('YEAR 1'!$U$4&gt;=2,'YEAR 1'!U12,0)</f>
        <v>0</v>
      </c>
      <c r="V10" s="7"/>
      <c r="W10" s="6"/>
    </row>
    <row r="11" spans="2:24" s="5" customFormat="1" ht="11.25" customHeight="1">
      <c r="B11" s="28"/>
      <c r="C11" s="29"/>
      <c r="D11" s="82"/>
      <c r="E11" s="82"/>
      <c r="F11" s="82"/>
      <c r="G11" s="82"/>
      <c r="H11" s="83"/>
      <c r="I11" s="84"/>
      <c r="J11" s="84"/>
      <c r="K11" s="84"/>
      <c r="L11" s="84"/>
      <c r="M11" s="455" t="s">
        <v>122</v>
      </c>
      <c r="N11" s="84"/>
      <c r="O11" s="452" t="s">
        <v>123</v>
      </c>
      <c r="P11" s="84"/>
      <c r="Q11" s="452" t="s">
        <v>124</v>
      </c>
      <c r="R11" s="85"/>
      <c r="S11" s="86"/>
      <c r="T11" s="87"/>
      <c r="U11" s="86"/>
      <c r="V11" s="36"/>
      <c r="W11" s="33"/>
      <c r="X11" s="7"/>
    </row>
    <row r="12" spans="2:24" s="5" customFormat="1" ht="14.25" customHeight="1">
      <c r="B12" s="28"/>
      <c r="C12" s="29"/>
      <c r="D12" s="29"/>
      <c r="E12" s="29"/>
      <c r="F12" s="29"/>
      <c r="G12" s="29"/>
      <c r="H12" s="8"/>
      <c r="I12" s="8"/>
      <c r="J12" s="8"/>
      <c r="K12" s="8"/>
      <c r="L12" s="8"/>
      <c r="M12" s="474"/>
      <c r="N12" s="8"/>
      <c r="O12" s="474"/>
      <c r="P12" s="22"/>
      <c r="Q12" s="474"/>
      <c r="R12" s="8"/>
      <c r="S12" s="394"/>
      <c r="T12" s="394"/>
      <c r="U12" s="450" t="s">
        <v>126</v>
      </c>
      <c r="V12" s="36"/>
      <c r="W12" s="33"/>
      <c r="X12" s="7"/>
    </row>
    <row r="13" spans="2:23" s="5" customFormat="1" ht="13.5" customHeight="1" thickBot="1">
      <c r="B13" s="6"/>
      <c r="C13" s="8"/>
      <c r="D13" s="395" t="s">
        <v>0</v>
      </c>
      <c r="E13" s="395"/>
      <c r="F13" s="395"/>
      <c r="G13" s="9"/>
      <c r="H13" s="8" t="s">
        <v>111</v>
      </c>
      <c r="I13" s="10"/>
      <c r="J13" s="10"/>
      <c r="K13" s="10" t="s">
        <v>19</v>
      </c>
      <c r="L13" s="10"/>
      <c r="M13" s="454"/>
      <c r="N13" s="10"/>
      <c r="O13" s="454"/>
      <c r="P13" s="8"/>
      <c r="Q13" s="454"/>
      <c r="R13" s="10"/>
      <c r="S13" s="10" t="s">
        <v>29</v>
      </c>
      <c r="T13" s="19"/>
      <c r="U13" s="451"/>
      <c r="V13" s="70"/>
      <c r="W13" s="51"/>
    </row>
    <row r="14" spans="2:22" ht="24" customHeight="1" thickBot="1" thickTop="1">
      <c r="B14" s="11"/>
      <c r="C14" s="12" t="s">
        <v>9</v>
      </c>
      <c r="D14" s="460">
        <f>IF('YEAR 1'!$U$4&gt;=2,IF('YEAR 1'!D16&gt;"",'YEAR 1'!D16,""),"")</f>
      </c>
      <c r="E14" s="461"/>
      <c r="F14" s="462"/>
      <c r="G14" s="211"/>
      <c r="H14" s="460">
        <f>IF('YEAR 1'!$U$4&gt;=2,IF('YEAR 1'!H16&gt;"",'YEAR 1'!H16,""),"")</f>
      </c>
      <c r="I14" s="462"/>
      <c r="J14" s="24"/>
      <c r="K14" s="256">
        <f>IF('YEAR 1'!$U$4&gt;=2,('YEAR 1'!K16*'YEAR 1'!$U$12)+'YEAR 1'!K16,0)</f>
        <v>0</v>
      </c>
      <c r="L14" s="24"/>
      <c r="M14" s="257">
        <f>IF('YEAR 1'!$U$4&gt;=2,'YEAR 1'!M16,0)</f>
        <v>0</v>
      </c>
      <c r="N14" s="37"/>
      <c r="O14" s="257">
        <f>IF('YEAR 1'!$U$4&gt;=2,'YEAR 1'!O16,0)</f>
        <v>0</v>
      </c>
      <c r="P14" s="38"/>
      <c r="Q14" s="257">
        <f>IF('YEAR 1'!$U$4&gt;=2,'YEAR 1'!Q16,0)</f>
        <v>0</v>
      </c>
      <c r="R14" s="24"/>
      <c r="S14" s="256">
        <f>K14*(M14+O14+Q14)</f>
        <v>0</v>
      </c>
      <c r="T14" s="24"/>
      <c r="U14" s="284">
        <f>'YEAR 1'!U16+S14</f>
        <v>0</v>
      </c>
      <c r="V14" s="71"/>
    </row>
    <row r="15" spans="2:22" ht="4.5" customHeight="1" thickBot="1" thickTop="1">
      <c r="B15" s="25"/>
      <c r="C15" s="26"/>
      <c r="D15" s="212"/>
      <c r="E15" s="212"/>
      <c r="F15" s="212"/>
      <c r="G15" s="213"/>
      <c r="H15" s="212"/>
      <c r="I15" s="212"/>
      <c r="J15" s="24"/>
      <c r="K15" s="27"/>
      <c r="L15" s="24"/>
      <c r="M15" s="39"/>
      <c r="N15" s="37"/>
      <c r="O15" s="39"/>
      <c r="P15" s="37"/>
      <c r="Q15" s="37"/>
      <c r="R15" s="24"/>
      <c r="S15" s="24"/>
      <c r="T15" s="24"/>
      <c r="U15" s="180"/>
      <c r="V15" s="71"/>
    </row>
    <row r="16" spans="2:22" ht="24" customHeight="1" thickBot="1" thickTop="1">
      <c r="B16" s="11"/>
      <c r="C16" s="12" t="s">
        <v>10</v>
      </c>
      <c r="D16" s="460">
        <f>IF('YEAR 1'!$U$4&gt;=2,IF('YEAR 1'!D18&gt;"",'YEAR 1'!D18,""),"")</f>
      </c>
      <c r="E16" s="461"/>
      <c r="F16" s="462"/>
      <c r="G16" s="211"/>
      <c r="H16" s="460">
        <f>IF('YEAR 1'!$U$4&gt;=2,IF('YEAR 1'!H18&gt;"",'YEAR 1'!H18,""),"")</f>
      </c>
      <c r="I16" s="462"/>
      <c r="J16" s="24"/>
      <c r="K16" s="256">
        <f>IF('YEAR 1'!$U$4&gt;=2,('YEAR 1'!K18*'YEAR 1'!$U$12)+'YEAR 1'!K18,0)</f>
        <v>0</v>
      </c>
      <c r="L16" s="24"/>
      <c r="M16" s="257">
        <f>IF('YEAR 1'!$U$4&gt;=2,'YEAR 1'!M18,0)</f>
        <v>0</v>
      </c>
      <c r="N16" s="37"/>
      <c r="O16" s="257">
        <f>IF('YEAR 1'!$U$4&gt;=2,'YEAR 1'!O18,0)</f>
        <v>0</v>
      </c>
      <c r="P16" s="40"/>
      <c r="Q16" s="257">
        <f>IF('YEAR 1'!$U$4&gt;=2,'YEAR 1'!Q18,0)</f>
        <v>0</v>
      </c>
      <c r="R16" s="24"/>
      <c r="S16" s="256">
        <f>K16*(M16+O16+Q16)</f>
        <v>0</v>
      </c>
      <c r="T16" s="24"/>
      <c r="U16" s="284">
        <f>'YEAR 1'!U18+S16</f>
        <v>0</v>
      </c>
      <c r="V16" s="71"/>
    </row>
    <row r="17" spans="2:22" ht="4.5" customHeight="1" thickBot="1" thickTop="1">
      <c r="B17" s="25"/>
      <c r="C17" s="26"/>
      <c r="D17" s="212"/>
      <c r="E17" s="212"/>
      <c r="F17" s="212"/>
      <c r="G17" s="213"/>
      <c r="H17" s="212"/>
      <c r="I17" s="212"/>
      <c r="J17" s="24"/>
      <c r="K17" s="27"/>
      <c r="L17" s="24"/>
      <c r="M17" s="41"/>
      <c r="N17" s="37"/>
      <c r="O17" s="39"/>
      <c r="P17" s="37"/>
      <c r="Q17" s="37"/>
      <c r="R17" s="24"/>
      <c r="S17" s="24"/>
      <c r="T17" s="24"/>
      <c r="U17" s="180"/>
      <c r="V17" s="71"/>
    </row>
    <row r="18" spans="2:22" ht="24" customHeight="1" thickBot="1" thickTop="1">
      <c r="B18" s="11"/>
      <c r="C18" s="12" t="s">
        <v>11</v>
      </c>
      <c r="D18" s="460">
        <f>IF('YEAR 1'!$U$4&gt;=2,IF('YEAR 1'!D20&gt;"",'YEAR 1'!D20,""),"")</f>
      </c>
      <c r="E18" s="461"/>
      <c r="F18" s="462"/>
      <c r="G18" s="211"/>
      <c r="H18" s="460">
        <f>IF('YEAR 1'!$U$4&gt;=2,IF('YEAR 1'!H20&gt;"",'YEAR 1'!H20,""),"")</f>
      </c>
      <c r="I18" s="462"/>
      <c r="J18" s="24"/>
      <c r="K18" s="256">
        <f>IF('YEAR 1'!$U$4&gt;=2,('YEAR 1'!K20*'YEAR 1'!$U$12)+'YEAR 1'!K20,0)</f>
        <v>0</v>
      </c>
      <c r="L18" s="24"/>
      <c r="M18" s="257">
        <f>IF('YEAR 1'!$U$4&gt;=2,'YEAR 1'!M20,0)</f>
        <v>0</v>
      </c>
      <c r="N18" s="37"/>
      <c r="O18" s="257">
        <f>IF('YEAR 1'!$U$4&gt;=2,'YEAR 1'!O20,0)</f>
        <v>0</v>
      </c>
      <c r="P18" s="40"/>
      <c r="Q18" s="257">
        <f>IF('YEAR 1'!$U$4&gt;=2,'YEAR 1'!Q20,0)</f>
        <v>0</v>
      </c>
      <c r="R18" s="24"/>
      <c r="S18" s="256">
        <f>K18*(M18+O18+Q18)</f>
        <v>0</v>
      </c>
      <c r="T18" s="24"/>
      <c r="U18" s="284">
        <f>'YEAR 1'!U20+S18</f>
        <v>0</v>
      </c>
      <c r="V18" s="71"/>
    </row>
    <row r="19" spans="2:22" ht="4.5" customHeight="1" thickBot="1" thickTop="1">
      <c r="B19" s="25"/>
      <c r="C19" s="26"/>
      <c r="D19" s="212"/>
      <c r="E19" s="212"/>
      <c r="F19" s="212"/>
      <c r="G19" s="213"/>
      <c r="H19" s="212"/>
      <c r="I19" s="212"/>
      <c r="J19" s="24"/>
      <c r="K19" s="27"/>
      <c r="L19" s="24"/>
      <c r="M19" s="39"/>
      <c r="N19" s="37"/>
      <c r="O19" s="39"/>
      <c r="P19" s="37"/>
      <c r="Q19" s="37"/>
      <c r="R19" s="24"/>
      <c r="S19" s="24"/>
      <c r="T19" s="24"/>
      <c r="U19" s="180"/>
      <c r="V19" s="71"/>
    </row>
    <row r="20" spans="2:22" ht="24" customHeight="1" thickBot="1" thickTop="1">
      <c r="B20" s="11"/>
      <c r="C20" s="12" t="s">
        <v>12</v>
      </c>
      <c r="D20" s="460">
        <f>IF('YEAR 1'!$U$4&gt;=2,IF('YEAR 1'!D22&gt;"",'YEAR 1'!D22,""),"")</f>
      </c>
      <c r="E20" s="461"/>
      <c r="F20" s="462"/>
      <c r="G20" s="211"/>
      <c r="H20" s="460">
        <f>IF('YEAR 1'!$U$4&gt;=2,IF('YEAR 1'!H22&gt;"",'YEAR 1'!H22,""),"")</f>
      </c>
      <c r="I20" s="462"/>
      <c r="J20" s="24"/>
      <c r="K20" s="256">
        <f>IF('YEAR 1'!$U$4&gt;=2,('YEAR 1'!K22*'YEAR 1'!$U$12)+'YEAR 1'!K22,0)</f>
        <v>0</v>
      </c>
      <c r="L20" s="24"/>
      <c r="M20" s="257">
        <f>IF('YEAR 1'!$U$4&gt;=2,'YEAR 1'!M22,0)</f>
        <v>0</v>
      </c>
      <c r="N20" s="37"/>
      <c r="O20" s="257">
        <f>IF('YEAR 1'!$U$4&gt;=2,'YEAR 1'!O22,0)</f>
        <v>0</v>
      </c>
      <c r="P20" s="37"/>
      <c r="Q20" s="257">
        <f>IF('YEAR 1'!$U$4&gt;=2,'YEAR 1'!Q22,0)</f>
        <v>0</v>
      </c>
      <c r="R20" s="24"/>
      <c r="S20" s="256">
        <f>K20*(M20+O20+Q20)</f>
        <v>0</v>
      </c>
      <c r="T20" s="24"/>
      <c r="U20" s="284">
        <f>'YEAR 1'!U22+S20</f>
        <v>0</v>
      </c>
      <c r="V20" s="71"/>
    </row>
    <row r="21" spans="2:22" ht="4.5" customHeight="1" thickBot="1" thickTop="1">
      <c r="B21" s="25"/>
      <c r="C21" s="26"/>
      <c r="D21" s="212"/>
      <c r="E21" s="212"/>
      <c r="F21" s="212"/>
      <c r="G21" s="213"/>
      <c r="H21" s="212"/>
      <c r="I21" s="212"/>
      <c r="J21" s="24"/>
      <c r="K21" s="27"/>
      <c r="L21" s="24"/>
      <c r="M21" s="39"/>
      <c r="N21" s="37"/>
      <c r="O21" s="39"/>
      <c r="P21" s="37"/>
      <c r="Q21" s="37"/>
      <c r="R21" s="24"/>
      <c r="S21" s="24"/>
      <c r="T21" s="24"/>
      <c r="U21" s="180"/>
      <c r="V21" s="71"/>
    </row>
    <row r="22" spans="2:22" ht="24" customHeight="1" thickBot="1" thickTop="1">
      <c r="B22" s="11"/>
      <c r="C22" s="12" t="s">
        <v>13</v>
      </c>
      <c r="D22" s="460">
        <f>IF('YEAR 1'!$U$4&gt;=2,IF('YEAR 1'!D24&gt;"",'YEAR 1'!D24,""),"")</f>
      </c>
      <c r="E22" s="461"/>
      <c r="F22" s="462"/>
      <c r="G22" s="211"/>
      <c r="H22" s="460">
        <f>IF('YEAR 1'!$U$4&gt;=2,IF('YEAR 1'!H24&gt;"",'YEAR 1'!H24,""),"")</f>
      </c>
      <c r="I22" s="462"/>
      <c r="J22" s="24"/>
      <c r="K22" s="256">
        <f>IF('YEAR 1'!$U$4&gt;=2,('YEAR 1'!K24*'YEAR 1'!$U$12)+'YEAR 1'!K24,0)</f>
        <v>0</v>
      </c>
      <c r="L22" s="24"/>
      <c r="M22" s="257">
        <f>IF('YEAR 1'!$U$4&gt;=2,'YEAR 1'!M24,0)</f>
        <v>0</v>
      </c>
      <c r="N22" s="37"/>
      <c r="O22" s="257">
        <f>IF('YEAR 1'!$U$4&gt;=2,'YEAR 1'!O24,0)</f>
        <v>0</v>
      </c>
      <c r="P22" s="40"/>
      <c r="Q22" s="257">
        <f>IF('YEAR 1'!$U$4&gt;=2,'YEAR 1'!Q24,0)</f>
        <v>0</v>
      </c>
      <c r="R22" s="24"/>
      <c r="S22" s="256">
        <f>K22*(M22+O22+Q22)</f>
        <v>0</v>
      </c>
      <c r="T22" s="24"/>
      <c r="U22" s="284">
        <f>'YEAR 1'!U24+S22</f>
        <v>0</v>
      </c>
      <c r="V22" s="71"/>
    </row>
    <row r="23" spans="2:22" ht="4.5" customHeight="1" thickBot="1" thickTop="1">
      <c r="B23" s="25"/>
      <c r="C23" s="26"/>
      <c r="D23" s="212"/>
      <c r="E23" s="212"/>
      <c r="F23" s="212"/>
      <c r="G23" s="213"/>
      <c r="H23" s="212"/>
      <c r="I23" s="212"/>
      <c r="J23" s="24"/>
      <c r="K23" s="27"/>
      <c r="L23" s="24"/>
      <c r="M23" s="42"/>
      <c r="N23" s="37"/>
      <c r="O23" s="39"/>
      <c r="P23" s="37"/>
      <c r="Q23" s="37"/>
      <c r="R23" s="24"/>
      <c r="S23" s="24"/>
      <c r="T23" s="24"/>
      <c r="U23" s="180"/>
      <c r="V23" s="71"/>
    </row>
    <row r="24" spans="2:22" ht="24" customHeight="1" thickBot="1" thickTop="1">
      <c r="B24" s="11"/>
      <c r="C24" s="12" t="s">
        <v>14</v>
      </c>
      <c r="D24" s="460">
        <f>IF('YEAR 1'!$U$4&gt;=2,IF('YEAR 1'!D26&gt;"",'YEAR 1'!D26,""),"")</f>
      </c>
      <c r="E24" s="461"/>
      <c r="F24" s="462"/>
      <c r="G24" s="211"/>
      <c r="H24" s="460">
        <f>IF('YEAR 1'!$U$4&gt;=2,IF('YEAR 1'!H26&gt;"",'YEAR 1'!H26,""),"")</f>
      </c>
      <c r="I24" s="462"/>
      <c r="J24" s="24"/>
      <c r="K24" s="256">
        <f>IF('YEAR 1'!$U$4&gt;=2,('YEAR 1'!K26*'YEAR 1'!$U$12)+'YEAR 1'!K26,0)</f>
        <v>0</v>
      </c>
      <c r="L24" s="24"/>
      <c r="M24" s="257">
        <f>IF('YEAR 1'!$U$4&gt;=2,'YEAR 1'!M26,0)</f>
        <v>0</v>
      </c>
      <c r="N24" s="37"/>
      <c r="O24" s="257">
        <f>IF('YEAR 1'!$U$4&gt;=2,'YEAR 1'!O26,0)</f>
        <v>0</v>
      </c>
      <c r="P24" s="40"/>
      <c r="Q24" s="257">
        <f>IF('YEAR 1'!$U$4&gt;=2,'YEAR 1'!Q26,0)</f>
        <v>0</v>
      </c>
      <c r="R24" s="24"/>
      <c r="S24" s="256">
        <f>K24*(M24+O24+Q24)</f>
        <v>0</v>
      </c>
      <c r="T24" s="24"/>
      <c r="U24" s="284">
        <f>'YEAR 1'!U26+S24</f>
        <v>0</v>
      </c>
      <c r="V24" s="71"/>
    </row>
    <row r="25" spans="2:22" ht="4.5" customHeight="1" thickBot="1" thickTop="1">
      <c r="B25" s="25"/>
      <c r="C25" s="26"/>
      <c r="D25" s="212"/>
      <c r="E25" s="212"/>
      <c r="F25" s="212"/>
      <c r="G25" s="213"/>
      <c r="H25" s="212"/>
      <c r="I25" s="212"/>
      <c r="J25" s="24"/>
      <c r="K25" s="27"/>
      <c r="L25" s="24"/>
      <c r="M25" s="39"/>
      <c r="N25" s="37"/>
      <c r="O25" s="39"/>
      <c r="P25" s="37"/>
      <c r="Q25" s="37"/>
      <c r="R25" s="24"/>
      <c r="S25" s="24"/>
      <c r="T25" s="24"/>
      <c r="U25" s="180"/>
      <c r="V25" s="71"/>
    </row>
    <row r="26" spans="2:22" ht="24" customHeight="1" thickBot="1" thickTop="1">
      <c r="B26" s="11"/>
      <c r="C26" s="12" t="s">
        <v>15</v>
      </c>
      <c r="D26" s="460">
        <f>IF('YEAR 1'!$U$4&gt;=2,IF('YEAR 1'!D28&gt;"",'YEAR 1'!D28,""),"")</f>
      </c>
      <c r="E26" s="461"/>
      <c r="F26" s="462"/>
      <c r="G26" s="211"/>
      <c r="H26" s="460">
        <f>IF('YEAR 1'!$U$4&gt;=2,IF('YEAR 1'!H28&gt;"",'YEAR 1'!H28,""),"")</f>
      </c>
      <c r="I26" s="462"/>
      <c r="J26" s="24"/>
      <c r="K26" s="256">
        <f>IF('YEAR 1'!$U$4&gt;=2,('YEAR 1'!K28*'YEAR 1'!$U$12)+'YEAR 1'!K28,0)</f>
        <v>0</v>
      </c>
      <c r="L26" s="24"/>
      <c r="M26" s="257">
        <f>IF('YEAR 1'!$U$4&gt;=2,'YEAR 1'!M28,0)</f>
        <v>0</v>
      </c>
      <c r="N26" s="37"/>
      <c r="O26" s="257">
        <f>IF('YEAR 1'!$U$4&gt;=2,'YEAR 1'!O28,0)</f>
        <v>0</v>
      </c>
      <c r="P26" s="37"/>
      <c r="Q26" s="257">
        <f>IF('YEAR 1'!$U$4&gt;=2,'YEAR 1'!Q28,0)</f>
        <v>0</v>
      </c>
      <c r="R26" s="24"/>
      <c r="S26" s="256">
        <f>K26*(M26+O26+Q26)</f>
        <v>0</v>
      </c>
      <c r="T26" s="24"/>
      <c r="U26" s="284">
        <f>'YEAR 1'!U28+S26</f>
        <v>0</v>
      </c>
      <c r="V26" s="71"/>
    </row>
    <row r="27" spans="2:22" ht="4.5" customHeight="1" thickBot="1" thickTop="1">
      <c r="B27" s="25"/>
      <c r="C27" s="26"/>
      <c r="D27" s="212"/>
      <c r="E27" s="212"/>
      <c r="F27" s="212"/>
      <c r="G27" s="213"/>
      <c r="H27" s="212"/>
      <c r="I27" s="212"/>
      <c r="J27" s="24"/>
      <c r="K27" s="27"/>
      <c r="L27" s="24"/>
      <c r="M27" s="39"/>
      <c r="N27" s="37"/>
      <c r="O27" s="39"/>
      <c r="P27" s="37"/>
      <c r="Q27" s="37"/>
      <c r="R27" s="24"/>
      <c r="S27" s="24"/>
      <c r="T27" s="24"/>
      <c r="U27" s="180"/>
      <c r="V27" s="71"/>
    </row>
    <row r="28" spans="2:22" ht="24" customHeight="1" thickBot="1" thickTop="1">
      <c r="B28" s="11"/>
      <c r="C28" s="12" t="s">
        <v>16</v>
      </c>
      <c r="D28" s="460">
        <f>IF('YEAR 1'!$U$4&gt;=2,IF('YEAR 1'!D30&gt;"",'YEAR 1'!D30,""),"")</f>
      </c>
      <c r="E28" s="461"/>
      <c r="F28" s="462"/>
      <c r="G28" s="211"/>
      <c r="H28" s="460">
        <f>IF('YEAR 1'!$U$4&gt;=2,IF('YEAR 1'!H30&gt;"",'YEAR 1'!H30,""),"")</f>
      </c>
      <c r="I28" s="462"/>
      <c r="J28" s="24"/>
      <c r="K28" s="256">
        <f>IF('YEAR 1'!$U$4&gt;=2,('YEAR 1'!K30*'YEAR 1'!$U$12)+'YEAR 1'!K30,0)</f>
        <v>0</v>
      </c>
      <c r="L28" s="24"/>
      <c r="M28" s="257">
        <f>IF('YEAR 1'!$U$4&gt;=2,'YEAR 1'!M30,0)</f>
        <v>0</v>
      </c>
      <c r="N28" s="37"/>
      <c r="O28" s="257">
        <f>IF('YEAR 1'!$U$4&gt;=2,'YEAR 1'!O30,0)</f>
        <v>0</v>
      </c>
      <c r="P28" s="37"/>
      <c r="Q28" s="257">
        <f>IF('YEAR 1'!$U$4&gt;=2,'YEAR 1'!Q30,0)</f>
        <v>0</v>
      </c>
      <c r="R28" s="24"/>
      <c r="S28" s="256">
        <f>K28*(M28+O28+Q28)</f>
        <v>0</v>
      </c>
      <c r="T28" s="24"/>
      <c r="U28" s="284">
        <f>'YEAR 1'!U30+S28</f>
        <v>0</v>
      </c>
      <c r="V28" s="71"/>
    </row>
    <row r="29" spans="2:22" ht="4.5" customHeight="1" thickBot="1" thickTop="1">
      <c r="B29" s="25"/>
      <c r="C29" s="26"/>
      <c r="D29" s="212"/>
      <c r="E29" s="212"/>
      <c r="F29" s="212"/>
      <c r="G29" s="213"/>
      <c r="H29" s="212"/>
      <c r="I29" s="212"/>
      <c r="J29" s="24"/>
      <c r="K29" s="27"/>
      <c r="L29" s="24"/>
      <c r="M29" s="39"/>
      <c r="N29" s="37"/>
      <c r="O29" s="39"/>
      <c r="P29" s="37"/>
      <c r="Q29" s="258"/>
      <c r="R29" s="24"/>
      <c r="S29" s="24"/>
      <c r="T29" s="24"/>
      <c r="U29" s="180"/>
      <c r="V29" s="71"/>
    </row>
    <row r="30" spans="2:22" ht="24" customHeight="1" thickBot="1" thickTop="1">
      <c r="B30" s="11"/>
      <c r="C30" s="12" t="s">
        <v>17</v>
      </c>
      <c r="D30" s="460">
        <f>IF('YEAR 1'!$U$4&gt;=2,IF('YEAR 1'!D32&gt;"",'YEAR 1'!D32,""),"")</f>
      </c>
      <c r="E30" s="461"/>
      <c r="F30" s="462"/>
      <c r="G30" s="211"/>
      <c r="H30" s="460">
        <f>IF('YEAR 1'!$U$4&gt;=2,IF('YEAR 1'!H32&gt;"",'YEAR 1'!H32,""),"")</f>
      </c>
      <c r="I30" s="462"/>
      <c r="J30" s="24"/>
      <c r="K30" s="256">
        <f>IF('YEAR 1'!$U$4&gt;=2,('YEAR 1'!K32*'YEAR 1'!$U$12)+'YEAR 1'!K32,0)</f>
        <v>0</v>
      </c>
      <c r="L30" s="24"/>
      <c r="M30" s="257">
        <f>IF('YEAR 1'!$U$4&gt;=2,'YEAR 1'!M32,0)</f>
        <v>0</v>
      </c>
      <c r="N30" s="37"/>
      <c r="O30" s="257">
        <f>IF('YEAR 1'!$U$4&gt;=2,'YEAR 1'!O32,0)</f>
        <v>0</v>
      </c>
      <c r="P30" s="40"/>
      <c r="Q30" s="257">
        <f>IF('YEAR 1'!$U$4&gt;=2,'YEAR 1'!Q32,0)</f>
        <v>0</v>
      </c>
      <c r="R30" s="24"/>
      <c r="S30" s="256">
        <f>K30*(M30+O30+Q30)</f>
        <v>0</v>
      </c>
      <c r="T30" s="24"/>
      <c r="U30" s="284">
        <f>'YEAR 1'!U32+S30</f>
        <v>0</v>
      </c>
      <c r="V30" s="71"/>
    </row>
    <row r="31" spans="2:22" ht="4.5" customHeight="1" thickBot="1" thickTop="1">
      <c r="B31" s="25"/>
      <c r="C31" s="26"/>
      <c r="D31" s="182"/>
      <c r="E31" s="182"/>
      <c r="F31" s="182"/>
      <c r="G31" s="24"/>
      <c r="H31" s="182"/>
      <c r="I31" s="182"/>
      <c r="J31" s="24"/>
      <c r="K31" s="182"/>
      <c r="L31" s="24"/>
      <c r="M31" s="183"/>
      <c r="N31" s="37"/>
      <c r="O31" s="183"/>
      <c r="P31" s="37"/>
      <c r="Q31" s="37"/>
      <c r="R31" s="24"/>
      <c r="S31" s="24"/>
      <c r="T31" s="24"/>
      <c r="U31" s="180"/>
      <c r="V31" s="71"/>
    </row>
    <row r="32" spans="2:22" ht="27.75" customHeight="1" thickBot="1" thickTop="1">
      <c r="B32" s="11"/>
      <c r="C32" s="12" t="s">
        <v>18</v>
      </c>
      <c r="D32" s="342">
        <f>IF('YEAR 1'!$U$4&gt;=2,'YEAR 1'!D34,0)</f>
        <v>0</v>
      </c>
      <c r="E32" s="199"/>
      <c r="F32" s="467" t="s">
        <v>131</v>
      </c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9"/>
      <c r="R32" s="24"/>
      <c r="S32" s="256">
        <f>IF('YEAR 1'!$U$4&gt;=2,('YEAR 1'!S34*'YEAR 1'!$U$12)+'YEAR 1'!S34,0)</f>
        <v>0</v>
      </c>
      <c r="T32" s="24"/>
      <c r="U32" s="284">
        <f>'YEAR 1'!U34+S32</f>
        <v>0</v>
      </c>
      <c r="V32" s="71"/>
    </row>
    <row r="33" spans="2:24" ht="21.75" customHeight="1" thickBot="1">
      <c r="B33" s="14"/>
      <c r="C33" s="15"/>
      <c r="D33" s="376" t="s">
        <v>51</v>
      </c>
      <c r="E33" s="376"/>
      <c r="F33" s="376"/>
      <c r="G33" s="437"/>
      <c r="H33" s="437"/>
      <c r="I33" s="4"/>
      <c r="J33" s="4"/>
      <c r="K33" s="4"/>
      <c r="L33" s="4"/>
      <c r="M33" s="43">
        <f>SUM(M14:M32)</f>
        <v>0</v>
      </c>
      <c r="N33" s="43"/>
      <c r="O33" s="43">
        <f>SUM(O14:O32)</f>
        <v>0</v>
      </c>
      <c r="P33" s="43"/>
      <c r="Q33" s="43">
        <f>SUM(Q14:Q32)</f>
        <v>0</v>
      </c>
      <c r="R33" s="43">
        <f>SUM(R14:R32)</f>
        <v>0</v>
      </c>
      <c r="S33" s="17">
        <f>SUM(S14:S32)</f>
        <v>0</v>
      </c>
      <c r="T33" s="17">
        <f>SUM(T14:T32)</f>
        <v>0</v>
      </c>
      <c r="U33" s="74">
        <f>SUM(U14:U32)</f>
        <v>0</v>
      </c>
      <c r="V33" s="72"/>
      <c r="X33" s="3"/>
    </row>
    <row r="34" spans="1:20" ht="6" customHeight="1" thickBot="1">
      <c r="A34" s="3"/>
      <c r="B34" s="3"/>
      <c r="C34" s="3"/>
      <c r="D34" s="433"/>
      <c r="E34" s="433"/>
      <c r="F34" s="433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0" customFormat="1" ht="24" customHeight="1" thickBot="1">
      <c r="A35" s="157"/>
      <c r="B35" s="151"/>
      <c r="C35" s="286" t="s">
        <v>71</v>
      </c>
      <c r="D35" s="367" t="s">
        <v>92</v>
      </c>
      <c r="E35" s="367"/>
      <c r="F35" s="367"/>
      <c r="G35" s="367"/>
      <c r="H35" s="367"/>
      <c r="I35" s="367"/>
      <c r="J35" s="367"/>
      <c r="K35" s="367"/>
      <c r="L35" s="154"/>
      <c r="M35" s="154"/>
      <c r="N35" s="154"/>
      <c r="O35" s="154"/>
      <c r="P35" s="154"/>
      <c r="Q35" s="154"/>
      <c r="R35" s="154"/>
      <c r="S35" s="154"/>
      <c r="T35" s="154"/>
      <c r="U35" s="419"/>
      <c r="V35" s="420"/>
      <c r="W35" s="160"/>
    </row>
    <row r="36" spans="1:24" s="5" customFormat="1" ht="5.25" customHeight="1" thickBot="1">
      <c r="A36" s="8"/>
      <c r="B36" s="28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2"/>
      <c r="V36" s="36"/>
      <c r="W36" s="33"/>
      <c r="X36" s="7"/>
    </row>
    <row r="37" spans="1:24" s="5" customFormat="1" ht="26.25" customHeight="1" thickBot="1">
      <c r="A37" s="8"/>
      <c r="B37" s="28"/>
      <c r="C37" s="29"/>
      <c r="D37" s="371" t="s">
        <v>157</v>
      </c>
      <c r="E37" s="372"/>
      <c r="F37" s="372"/>
      <c r="G37" s="372"/>
      <c r="H37" s="372"/>
      <c r="I37" s="372"/>
      <c r="J37" s="372"/>
      <c r="K37" s="372"/>
      <c r="L37" s="372"/>
      <c r="M37" s="373"/>
      <c r="N37" s="84"/>
      <c r="O37" s="400" t="s">
        <v>164</v>
      </c>
      <c r="P37" s="401"/>
      <c r="Q37" s="401"/>
      <c r="R37" s="401"/>
      <c r="S37" s="402"/>
      <c r="T37" s="178"/>
      <c r="U37" s="288">
        <f>IF('YEAR 1'!$U$4&gt;=2,'YEAR 1'!U39,0)</f>
        <v>0</v>
      </c>
      <c r="V37" s="7"/>
      <c r="W37" s="200"/>
      <c r="X37" s="7"/>
    </row>
    <row r="38" spans="1:24" s="5" customFormat="1" ht="14.25" customHeight="1">
      <c r="A38" s="8"/>
      <c r="B38" s="28"/>
      <c r="C38" s="29"/>
      <c r="D38" s="29"/>
      <c r="E38" s="29"/>
      <c r="F38" s="29"/>
      <c r="G38" s="29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2"/>
      <c r="V38" s="36"/>
      <c r="W38" s="33"/>
      <c r="X38" s="7"/>
    </row>
    <row r="39" spans="1:23" s="5" customFormat="1" ht="10.5" customHeight="1">
      <c r="A39" s="8"/>
      <c r="B39" s="6"/>
      <c r="C39" s="8"/>
      <c r="D39" s="395"/>
      <c r="E39" s="395"/>
      <c r="F39" s="395"/>
      <c r="G39" s="9"/>
      <c r="H39" s="8"/>
      <c r="I39" s="10"/>
      <c r="J39" s="10"/>
      <c r="K39" s="10" t="s">
        <v>101</v>
      </c>
      <c r="L39" s="10"/>
      <c r="M39" s="10" t="s">
        <v>65</v>
      </c>
      <c r="N39" s="10"/>
      <c r="O39" s="10" t="s">
        <v>66</v>
      </c>
      <c r="P39" s="8"/>
      <c r="Q39" s="10" t="s">
        <v>114</v>
      </c>
      <c r="R39" s="10"/>
      <c r="S39" s="22"/>
      <c r="T39" s="22"/>
      <c r="U39" s="208" t="s">
        <v>127</v>
      </c>
      <c r="V39" s="70"/>
      <c r="W39" s="51"/>
    </row>
    <row r="40" spans="1:23" s="5" customFormat="1" ht="14.25" customHeight="1" thickBot="1">
      <c r="A40" s="8"/>
      <c r="B40" s="6"/>
      <c r="C40" s="390"/>
      <c r="D40" s="396"/>
      <c r="E40" s="91"/>
      <c r="F40" s="9" t="s">
        <v>8</v>
      </c>
      <c r="G40" s="16"/>
      <c r="H40" s="16"/>
      <c r="I40" s="10"/>
      <c r="J40" s="10"/>
      <c r="K40" s="10" t="s">
        <v>102</v>
      </c>
      <c r="L40" s="10"/>
      <c r="M40" s="10" t="s">
        <v>103</v>
      </c>
      <c r="N40" s="8"/>
      <c r="O40" s="10" t="s">
        <v>103</v>
      </c>
      <c r="P40" s="8"/>
      <c r="Q40" s="10" t="s">
        <v>103</v>
      </c>
      <c r="R40" s="10"/>
      <c r="S40" s="10" t="s">
        <v>29</v>
      </c>
      <c r="T40" s="10"/>
      <c r="U40" s="233" t="s">
        <v>43</v>
      </c>
      <c r="V40" s="70"/>
      <c r="W40" s="51"/>
    </row>
    <row r="41" spans="1:22" ht="24" customHeight="1" thickBot="1" thickTop="1">
      <c r="A41" s="3"/>
      <c r="B41" s="11"/>
      <c r="C41" s="49" t="s">
        <v>9</v>
      </c>
      <c r="D41" s="472" t="s">
        <v>5</v>
      </c>
      <c r="E41" s="472"/>
      <c r="F41" s="472"/>
      <c r="G41" s="46"/>
      <c r="H41" s="3"/>
      <c r="I41" s="47"/>
      <c r="J41" s="3"/>
      <c r="K41" s="256"/>
      <c r="L41" s="3"/>
      <c r="M41" s="256">
        <f>IF('YEAR 1'!$U$4&gt;=2,'YEAR 1'!M43,0)</f>
        <v>0</v>
      </c>
      <c r="N41" s="188"/>
      <c r="O41" s="256">
        <f>IF('YEAR 1'!$U$4&gt;=2,'YEAR 1'!O43,0)</f>
        <v>0</v>
      </c>
      <c r="P41" s="188"/>
      <c r="Q41" s="256">
        <f>IF('YEAR 1'!$U$4&gt;=2,'YEAR 1'!Q43,0)</f>
        <v>0</v>
      </c>
      <c r="R41" s="3"/>
      <c r="S41" s="256">
        <f>IF('YEAR 1'!$U$4&gt;=2,('YEAR 1'!S43*'YEAR 1'!$U$39)+'YEAR 1'!S43,0)</f>
        <v>0</v>
      </c>
      <c r="T41" s="3"/>
      <c r="U41" s="284">
        <f>'YEAR 1'!U43+S41</f>
        <v>0</v>
      </c>
      <c r="V41" s="71"/>
    </row>
    <row r="42" spans="1:22" ht="5.25" customHeight="1" thickBot="1" thickTop="1">
      <c r="A42" s="3"/>
      <c r="B42" s="11"/>
      <c r="C42" s="49"/>
      <c r="D42" s="45"/>
      <c r="E42" s="45"/>
      <c r="F42" s="46"/>
      <c r="G42" s="46"/>
      <c r="H42" s="46"/>
      <c r="I42" s="47"/>
      <c r="J42" s="3"/>
      <c r="K42" s="44"/>
      <c r="L42" s="3"/>
      <c r="M42" s="188"/>
      <c r="N42" s="188"/>
      <c r="O42" s="188"/>
      <c r="P42" s="188"/>
      <c r="Q42" s="188"/>
      <c r="R42" s="3"/>
      <c r="S42" s="3"/>
      <c r="T42" s="3"/>
      <c r="U42" s="180"/>
      <c r="V42" s="71"/>
    </row>
    <row r="43" spans="1:22" ht="24" customHeight="1" thickBot="1" thickTop="1">
      <c r="A43" s="3"/>
      <c r="B43" s="11"/>
      <c r="C43" s="49" t="s">
        <v>10</v>
      </c>
      <c r="D43" s="472" t="s">
        <v>187</v>
      </c>
      <c r="E43" s="472"/>
      <c r="F43" s="472"/>
      <c r="G43" s="391"/>
      <c r="H43" s="391"/>
      <c r="I43" s="47"/>
      <c r="J43" s="3"/>
      <c r="K43" s="256">
        <f>IF('YEAR 1'!$U$4&gt;=2,'YEAR 1'!K45,0)</f>
        <v>0</v>
      </c>
      <c r="L43" s="3"/>
      <c r="M43" s="256">
        <f>IF('YEAR 1'!$U$4&gt;=2,'YEAR 1'!M45,0)</f>
        <v>0</v>
      </c>
      <c r="N43" s="188"/>
      <c r="O43" s="256">
        <f>IF('YEAR 1'!$U$4&gt;=2,'YEAR 1'!O45,0)</f>
        <v>0</v>
      </c>
      <c r="P43" s="188"/>
      <c r="Q43" s="256">
        <f>IF('YEAR 1'!$U$4&gt;=2,'YEAR 1'!Q45,0)</f>
        <v>0</v>
      </c>
      <c r="R43" s="3"/>
      <c r="S43" s="256">
        <f>IF('YEAR 1'!$U$4&gt;=2,('YEAR 1'!S45*'YEAR 1'!$U$39)+'YEAR 1'!S45,0)</f>
        <v>0</v>
      </c>
      <c r="T43" s="3"/>
      <c r="U43" s="284">
        <f>'YEAR 1'!U45+S43</f>
        <v>0</v>
      </c>
      <c r="V43" s="71"/>
    </row>
    <row r="44" spans="1:22" ht="5.25" customHeight="1" thickTop="1">
      <c r="A44" s="3"/>
      <c r="B44" s="11"/>
      <c r="C44" s="49"/>
      <c r="D44" s="45"/>
      <c r="E44" s="45"/>
      <c r="F44" s="46"/>
      <c r="G44" s="46"/>
      <c r="H44" s="46"/>
      <c r="I44" s="47"/>
      <c r="J44" s="3"/>
      <c r="K44" s="3"/>
      <c r="L44" s="3"/>
      <c r="M44" s="188"/>
      <c r="N44" s="188"/>
      <c r="O44" s="189"/>
      <c r="P44" s="188"/>
      <c r="Q44" s="188"/>
      <c r="R44" s="3"/>
      <c r="S44" s="3"/>
      <c r="T44" s="3"/>
      <c r="U44" s="180"/>
      <c r="V44" s="71"/>
    </row>
    <row r="45" spans="1:22" ht="4.5" customHeight="1">
      <c r="A45" s="3"/>
      <c r="B45" s="11"/>
      <c r="C45" s="49"/>
      <c r="D45" s="45"/>
      <c r="E45" s="45"/>
      <c r="F45" s="46"/>
      <c r="G45" s="46"/>
      <c r="H45" s="46"/>
      <c r="I45" s="4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80"/>
      <c r="V45" s="71"/>
    </row>
    <row r="46" spans="1:23" s="5" customFormat="1" ht="10.5" customHeight="1">
      <c r="A46" s="8"/>
      <c r="B46" s="6"/>
      <c r="C46" s="8"/>
      <c r="D46" s="395"/>
      <c r="E46" s="395"/>
      <c r="F46" s="395"/>
      <c r="G46" s="9"/>
      <c r="H46" s="8"/>
      <c r="I46" s="10"/>
      <c r="J46" s="10"/>
      <c r="K46" s="10" t="s">
        <v>20</v>
      </c>
      <c r="L46" s="10"/>
      <c r="M46" s="10" t="s">
        <v>20</v>
      </c>
      <c r="N46" s="10"/>
      <c r="O46" s="10" t="s">
        <v>20</v>
      </c>
      <c r="P46" s="8"/>
      <c r="Q46" s="10" t="s">
        <v>20</v>
      </c>
      <c r="R46" s="10"/>
      <c r="S46" s="394"/>
      <c r="T46" s="394"/>
      <c r="U46" s="198"/>
      <c r="V46" s="70"/>
      <c r="W46" s="51"/>
    </row>
    <row r="47" spans="1:23" s="5" customFormat="1" ht="27" customHeight="1" thickBot="1">
      <c r="A47" s="8"/>
      <c r="B47" s="6"/>
      <c r="C47" s="390" t="s">
        <v>8</v>
      </c>
      <c r="D47" s="396"/>
      <c r="E47" s="91"/>
      <c r="F47" s="9"/>
      <c r="G47" s="16"/>
      <c r="H47" s="10" t="s">
        <v>7</v>
      </c>
      <c r="I47" s="10"/>
      <c r="J47" s="10"/>
      <c r="K47" s="10" t="s">
        <v>36</v>
      </c>
      <c r="L47" s="10"/>
      <c r="M47" s="10" t="s">
        <v>37</v>
      </c>
      <c r="N47" s="8"/>
      <c r="O47" s="10" t="s">
        <v>38</v>
      </c>
      <c r="P47" s="8"/>
      <c r="Q47" s="10" t="s">
        <v>39</v>
      </c>
      <c r="R47" s="10"/>
      <c r="S47" s="10" t="s">
        <v>29</v>
      </c>
      <c r="T47" s="10"/>
      <c r="U47" s="233" t="s">
        <v>126</v>
      </c>
      <c r="V47" s="70"/>
      <c r="W47" s="51"/>
    </row>
    <row r="48" spans="1:22" ht="24" customHeight="1" thickBot="1" thickTop="1">
      <c r="A48" s="3"/>
      <c r="B48" s="11"/>
      <c r="C48" s="49" t="s">
        <v>12</v>
      </c>
      <c r="D48" s="405" t="s">
        <v>6</v>
      </c>
      <c r="E48" s="405"/>
      <c r="F48" s="405"/>
      <c r="G48" s="405"/>
      <c r="H48" s="256">
        <f>IF('YEAR 1'!$U$4&gt;=2,'YEAR 1'!H50,0)</f>
        <v>0</v>
      </c>
      <c r="I48" s="47"/>
      <c r="J48" s="3"/>
      <c r="K48" s="256">
        <f>IF('YEAR 1'!$U$4&gt;=2,('YEAR 1'!K50*'YEAR 1'!$U$39)+'YEAR 1'!K50,0)</f>
        <v>0</v>
      </c>
      <c r="L48" s="3"/>
      <c r="M48" s="256">
        <f>IF('YEAR 1'!$U$4&gt;=2,('YEAR 1'!M50*'YEAR 1'!$U$39)+'YEAR 1'!M50,0)</f>
        <v>0</v>
      </c>
      <c r="N48" s="3"/>
      <c r="O48" s="256">
        <f>IF('YEAR 1'!$U$4&gt;=2,('YEAR 1'!O50*'YEAR 1'!$U$39)+'YEAR 1'!O50,0)</f>
        <v>0</v>
      </c>
      <c r="P48" s="3"/>
      <c r="Q48" s="256">
        <f>IF('YEAR 1'!$U$4&gt;=2,('YEAR 1'!Q50*'YEAR 1'!$U$39)+'YEAR 1'!Q50,0)</f>
        <v>0</v>
      </c>
      <c r="R48" s="3"/>
      <c r="S48" s="256">
        <f>SUM(K48:Q48)</f>
        <v>0</v>
      </c>
      <c r="T48" s="3"/>
      <c r="U48" s="284">
        <f>'YEAR 1'!U50+S48</f>
        <v>0</v>
      </c>
      <c r="V48" s="71"/>
    </row>
    <row r="49" spans="1:22" ht="5.25" customHeight="1" thickBot="1" thickTop="1">
      <c r="A49" s="3"/>
      <c r="B49" s="11"/>
      <c r="C49" s="49"/>
      <c r="D49" s="241"/>
      <c r="E49" s="241"/>
      <c r="F49" s="239"/>
      <c r="G49" s="239"/>
      <c r="H49" s="246"/>
      <c r="I49" s="4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80"/>
      <c r="V49" s="71"/>
    </row>
    <row r="50" spans="1:22" ht="24" customHeight="1" thickBot="1" thickTop="1">
      <c r="A50" s="3"/>
      <c r="B50" s="11"/>
      <c r="C50" s="49" t="s">
        <v>13</v>
      </c>
      <c r="D50" s="405" t="s">
        <v>176</v>
      </c>
      <c r="E50" s="405"/>
      <c r="F50" s="405"/>
      <c r="G50" s="243"/>
      <c r="H50" s="256">
        <f>IF('YEAR 1'!$U$4&gt;=2,'YEAR 1'!H52,0)</f>
        <v>0</v>
      </c>
      <c r="I50" s="3"/>
      <c r="J50" s="13"/>
      <c r="K50" s="256">
        <f>IF('YEAR 1'!$U$4&gt;=2,('YEAR 1'!K52*'YEAR 1'!$U$39)+'YEAR 1'!K52,0)</f>
        <v>0</v>
      </c>
      <c r="L50" s="13"/>
      <c r="M50" s="256">
        <f>IF('YEAR 1'!$U$4&gt;=2,('YEAR 1'!M52*'YEAR 1'!$U$39)+'YEAR 1'!M52,0)</f>
        <v>0</v>
      </c>
      <c r="N50" s="3"/>
      <c r="O50" s="256">
        <f>IF('YEAR 1'!$U$4&gt;=2,('YEAR 1'!O52*'YEAR 1'!$U$39)+'YEAR 1'!O52,0)</f>
        <v>0</v>
      </c>
      <c r="P50" s="3"/>
      <c r="Q50" s="256">
        <f>IF('YEAR 1'!$U$4&gt;=2,('YEAR 1'!Q52*'YEAR 1'!$U$39)+'YEAR 1'!Q52,0)</f>
        <v>0</v>
      </c>
      <c r="R50" s="3"/>
      <c r="S50" s="256">
        <f>SUM(K50:Q50)</f>
        <v>0</v>
      </c>
      <c r="T50" s="3"/>
      <c r="U50" s="284">
        <f>'YEAR 1'!U52+S50</f>
        <v>0</v>
      </c>
      <c r="V50" s="71"/>
    </row>
    <row r="51" spans="1:22" ht="5.25" customHeight="1" thickBot="1" thickTop="1">
      <c r="A51" s="3"/>
      <c r="B51" s="11"/>
      <c r="C51" s="49"/>
      <c r="D51" s="241"/>
      <c r="E51" s="241"/>
      <c r="F51" s="239"/>
      <c r="G51" s="239"/>
      <c r="H51" s="246"/>
      <c r="I51" s="46"/>
      <c r="J51" s="13"/>
      <c r="K51" s="3"/>
      <c r="L51" s="13"/>
      <c r="M51" s="3"/>
      <c r="N51" s="3"/>
      <c r="O51" s="3"/>
      <c r="P51" s="3"/>
      <c r="Q51" s="3"/>
      <c r="R51" s="3"/>
      <c r="S51" s="3"/>
      <c r="T51" s="3"/>
      <c r="U51" s="180"/>
      <c r="V51" s="71"/>
    </row>
    <row r="52" spans="1:22" ht="24" customHeight="1" thickBot="1" thickTop="1">
      <c r="A52" s="3"/>
      <c r="B52" s="11"/>
      <c r="C52" s="49" t="s">
        <v>15</v>
      </c>
      <c r="D52" s="405" t="s">
        <v>181</v>
      </c>
      <c r="E52" s="463"/>
      <c r="F52" s="463"/>
      <c r="G52" s="463"/>
      <c r="H52" s="256">
        <f>IF('YEAR 1'!$U$4&gt;=2,'YEAR 1'!H54,0)</f>
        <v>0</v>
      </c>
      <c r="I52" s="47"/>
      <c r="J52" s="3"/>
      <c r="K52" s="256">
        <f>IF('YEAR 1'!$U$4&gt;=2,('YEAR 1'!K54*'YEAR 1'!$U$39)+'YEAR 1'!K54,0)</f>
        <v>0</v>
      </c>
      <c r="L52" s="3"/>
      <c r="M52" s="256">
        <f>IF('YEAR 1'!$U$4&gt;=2,('YEAR 1'!M54*'YEAR 1'!$U$39)+'YEAR 1'!M54,0)</f>
        <v>0</v>
      </c>
      <c r="N52" s="3"/>
      <c r="O52" s="256">
        <f>IF('YEAR 1'!$U$4&gt;=2,('YEAR 1'!O54*'YEAR 1'!$U$39)+'YEAR 1'!O54,0)</f>
        <v>0</v>
      </c>
      <c r="P52" s="3"/>
      <c r="Q52" s="256">
        <f>IF('YEAR 1'!$U$4&gt;=2,('YEAR 1'!Q54*'YEAR 1'!$U$39)+'YEAR 1'!Q54,0)</f>
        <v>0</v>
      </c>
      <c r="R52" s="3"/>
      <c r="S52" s="256">
        <f>SUM(K52:Q52)</f>
        <v>0</v>
      </c>
      <c r="T52" s="3"/>
      <c r="U52" s="284">
        <f>'YEAR 1'!U54+S52</f>
        <v>0</v>
      </c>
      <c r="V52" s="71"/>
    </row>
    <row r="53" spans="1:22" ht="5.25" customHeight="1" thickTop="1">
      <c r="A53" s="3"/>
      <c r="B53" s="11"/>
      <c r="C53" s="49"/>
      <c r="E53" s="239"/>
      <c r="F53" s="242"/>
      <c r="G53" s="242"/>
      <c r="H53" s="247"/>
      <c r="I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80"/>
      <c r="V53" s="71"/>
    </row>
    <row r="54" spans="1:23" s="5" customFormat="1" ht="21.75" customHeight="1" thickBot="1">
      <c r="A54" s="8"/>
      <c r="B54" s="63"/>
      <c r="C54" s="64"/>
      <c r="D54" s="65"/>
      <c r="E54" s="65"/>
      <c r="F54" s="17" t="s">
        <v>44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f>SUM(S41:S53)</f>
        <v>0</v>
      </c>
      <c r="T54" s="17"/>
      <c r="U54" s="75">
        <f>SUM(U41:U53)</f>
        <v>0</v>
      </c>
      <c r="V54" s="73"/>
      <c r="W54" s="52"/>
    </row>
    <row r="55" spans="1:23" s="5" customFormat="1" ht="8.25" customHeight="1" thickBot="1">
      <c r="A55" s="8"/>
      <c r="B55" s="8"/>
      <c r="C55" s="76"/>
      <c r="D55" s="22"/>
      <c r="E55" s="2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52"/>
      <c r="V55" s="52"/>
      <c r="W55" s="52"/>
    </row>
    <row r="56" spans="1:23" s="150" customFormat="1" ht="26.25" customHeight="1" thickBot="1">
      <c r="A56" s="157"/>
      <c r="B56" s="431" t="s">
        <v>93</v>
      </c>
      <c r="C56" s="432"/>
      <c r="D56" s="367" t="s">
        <v>94</v>
      </c>
      <c r="E56" s="367"/>
      <c r="F56" s="367"/>
      <c r="G56" s="161"/>
      <c r="H56" s="421" t="s">
        <v>161</v>
      </c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149"/>
      <c r="U56" s="161"/>
      <c r="V56" s="162"/>
      <c r="W56" s="163"/>
    </row>
    <row r="57" spans="1:23" s="5" customFormat="1" ht="11.25" customHeight="1">
      <c r="A57" s="8"/>
      <c r="B57" s="28"/>
      <c r="C57" s="8"/>
      <c r="D57" s="8"/>
      <c r="E57" s="8"/>
      <c r="F57" s="8"/>
      <c r="G57" s="8"/>
      <c r="H57" s="22"/>
      <c r="I57" s="8"/>
      <c r="J57" s="8"/>
      <c r="K57" s="22"/>
      <c r="L57" s="8"/>
      <c r="M57" s="22"/>
      <c r="N57" s="22"/>
      <c r="O57" s="22"/>
      <c r="P57" s="22"/>
      <c r="Q57" s="22"/>
      <c r="R57" s="8"/>
      <c r="S57" s="394"/>
      <c r="T57" s="394"/>
      <c r="U57" s="50"/>
      <c r="V57" s="70"/>
      <c r="W57" s="51"/>
    </row>
    <row r="58" spans="1:23" s="5" customFormat="1" ht="25.5" customHeight="1" thickBot="1">
      <c r="A58" s="8"/>
      <c r="B58" s="197"/>
      <c r="C58" s="403" t="s">
        <v>7</v>
      </c>
      <c r="D58" s="391"/>
      <c r="E58" s="53"/>
      <c r="G58" s="8"/>
      <c r="H58" s="10"/>
      <c r="I58" s="8"/>
      <c r="J58" s="8"/>
      <c r="K58" s="201"/>
      <c r="L58" s="85"/>
      <c r="M58" s="22" t="s">
        <v>40</v>
      </c>
      <c r="N58" s="85"/>
      <c r="O58" s="417" t="s">
        <v>125</v>
      </c>
      <c r="P58" s="411"/>
      <c r="Q58" s="411"/>
      <c r="R58" s="10"/>
      <c r="S58" s="10" t="s">
        <v>29</v>
      </c>
      <c r="T58" s="10"/>
      <c r="U58" s="69" t="s">
        <v>126</v>
      </c>
      <c r="V58" s="70"/>
      <c r="W58" s="51"/>
    </row>
    <row r="59" spans="1:23" s="5" customFormat="1" ht="24" customHeight="1" thickBot="1" thickTop="1">
      <c r="A59" s="8"/>
      <c r="B59" s="195" t="s">
        <v>9</v>
      </c>
      <c r="C59" s="345">
        <f>IF('YEAR 1'!$U$4&gt;=2,COUNTA('YEAR 1'!D16:F32)+D32,0)</f>
        <v>0</v>
      </c>
      <c r="D59" s="418" t="s">
        <v>4</v>
      </c>
      <c r="E59" s="473"/>
      <c r="F59" s="473"/>
      <c r="G59" s="473"/>
      <c r="H59" s="473"/>
      <c r="I59" s="48"/>
      <c r="J59" s="8"/>
      <c r="L59" s="85"/>
      <c r="M59" s="339">
        <f>'YEAR 1'!M62</f>
        <v>0.252</v>
      </c>
      <c r="N59" s="85"/>
      <c r="O59" s="386">
        <f>S33</f>
        <v>0</v>
      </c>
      <c r="P59" s="384"/>
      <c r="Q59" s="385"/>
      <c r="R59" s="8"/>
      <c r="S59" s="271">
        <f>$M59*O59</f>
        <v>0</v>
      </c>
      <c r="T59" s="8"/>
      <c r="U59" s="284">
        <f>'YEAR 1'!U62+S59</f>
        <v>0</v>
      </c>
      <c r="V59" s="71"/>
      <c r="W59" s="34"/>
    </row>
    <row r="60" spans="1:23" s="5" customFormat="1" ht="5.25" customHeight="1" thickBot="1" thickTop="1">
      <c r="A60" s="8"/>
      <c r="B60" s="196"/>
      <c r="C60" s="216"/>
      <c r="D60" s="205"/>
      <c r="E60" s="205"/>
      <c r="F60" s="205"/>
      <c r="G60" s="205"/>
      <c r="H60" s="206"/>
      <c r="I60" s="9"/>
      <c r="J60" s="8"/>
      <c r="K60" s="203"/>
      <c r="L60" s="85"/>
      <c r="M60" s="85"/>
      <c r="N60" s="85"/>
      <c r="O60" s="204"/>
      <c r="P60" s="204"/>
      <c r="Q60" s="204"/>
      <c r="R60" s="8"/>
      <c r="S60" s="8"/>
      <c r="T60" s="8"/>
      <c r="U60" s="198"/>
      <c r="V60" s="70"/>
      <c r="W60" s="51"/>
    </row>
    <row r="61" spans="1:22" ht="24" customHeight="1" thickBot="1" thickTop="1">
      <c r="A61" s="3"/>
      <c r="B61" s="195" t="s">
        <v>10</v>
      </c>
      <c r="C61" s="345">
        <f>IF('YEAR 1'!$U$4&gt;=2,K41,0)</f>
        <v>0</v>
      </c>
      <c r="D61" s="413" t="s">
        <v>5</v>
      </c>
      <c r="E61" s="473"/>
      <c r="F61" s="473"/>
      <c r="G61" s="473"/>
      <c r="H61" s="473"/>
      <c r="I61" s="47"/>
      <c r="J61" s="3"/>
      <c r="L61" s="44"/>
      <c r="M61" s="339">
        <f>'YEAR 1'!M64</f>
        <v>0.252</v>
      </c>
      <c r="N61" s="44"/>
      <c r="O61" s="386">
        <f>S41</f>
        <v>0</v>
      </c>
      <c r="P61" s="384"/>
      <c r="Q61" s="385"/>
      <c r="R61" s="3"/>
      <c r="S61" s="271">
        <f>$M61*O61</f>
        <v>0</v>
      </c>
      <c r="T61" s="3"/>
      <c r="U61" s="284">
        <f>'YEAR 1'!U64+S61</f>
        <v>0</v>
      </c>
      <c r="V61" s="71"/>
    </row>
    <row r="62" spans="1:23" s="5" customFormat="1" ht="5.25" customHeight="1" thickBot="1" thickTop="1">
      <c r="A62" s="8"/>
      <c r="B62" s="196"/>
      <c r="C62" s="216"/>
      <c r="D62" s="205"/>
      <c r="E62" s="205"/>
      <c r="F62" s="205"/>
      <c r="G62" s="205"/>
      <c r="H62" s="206"/>
      <c r="I62" s="9"/>
      <c r="J62" s="8"/>
      <c r="K62" s="203"/>
      <c r="L62" s="85"/>
      <c r="M62" s="85"/>
      <c r="N62" s="85"/>
      <c r="O62" s="204"/>
      <c r="P62" s="204"/>
      <c r="Q62" s="204"/>
      <c r="R62" s="8"/>
      <c r="S62" s="8"/>
      <c r="T62" s="8"/>
      <c r="U62" s="198"/>
      <c r="V62" s="70"/>
      <c r="W62" s="51"/>
    </row>
    <row r="63" spans="1:22" ht="24" customHeight="1" thickBot="1" thickTop="1">
      <c r="A63" s="3"/>
      <c r="B63" s="195" t="s">
        <v>11</v>
      </c>
      <c r="C63" s="345">
        <f>IF('YEAR 1'!$U$4&gt;=2,K43,0)</f>
        <v>0</v>
      </c>
      <c r="D63" s="413" t="s">
        <v>187</v>
      </c>
      <c r="E63" s="473"/>
      <c r="F63" s="473"/>
      <c r="G63" s="473"/>
      <c r="H63" s="473"/>
      <c r="I63" s="47"/>
      <c r="J63" s="3"/>
      <c r="L63" s="44"/>
      <c r="M63" s="339">
        <f>'YEAR 1'!M66</f>
        <v>0.252</v>
      </c>
      <c r="N63" s="44"/>
      <c r="O63" s="360">
        <f>$S43</f>
        <v>0</v>
      </c>
      <c r="P63" s="384"/>
      <c r="Q63" s="385"/>
      <c r="R63" s="3"/>
      <c r="S63" s="271">
        <f>$M63*O63</f>
        <v>0</v>
      </c>
      <c r="T63" s="3"/>
      <c r="U63" s="284">
        <f>'YEAR 1'!U66+S63</f>
        <v>0</v>
      </c>
      <c r="V63" s="71"/>
    </row>
    <row r="64" spans="1:23" s="5" customFormat="1" ht="5.25" customHeight="1" thickBot="1" thickTop="1">
      <c r="A64" s="8"/>
      <c r="B64" s="196"/>
      <c r="C64" s="216"/>
      <c r="D64" s="205"/>
      <c r="E64" s="205"/>
      <c r="F64" s="205"/>
      <c r="G64" s="205"/>
      <c r="H64" s="207"/>
      <c r="I64" s="9"/>
      <c r="J64" s="8"/>
      <c r="K64" s="203"/>
      <c r="L64" s="85"/>
      <c r="M64" s="85"/>
      <c r="N64" s="85"/>
      <c r="O64" s="204"/>
      <c r="P64" s="204"/>
      <c r="Q64" s="204"/>
      <c r="R64" s="8"/>
      <c r="S64" s="8"/>
      <c r="T64" s="8"/>
      <c r="U64" s="198"/>
      <c r="V64" s="70"/>
      <c r="W64" s="51"/>
    </row>
    <row r="65" spans="1:22" ht="24" customHeight="1" thickBot="1" thickTop="1">
      <c r="A65" s="3"/>
      <c r="B65" s="195" t="s">
        <v>13</v>
      </c>
      <c r="C65" s="345">
        <f>IF('YEAR 1'!$U$4&gt;=2,H48,0)</f>
        <v>0</v>
      </c>
      <c r="D65" s="413" t="s">
        <v>6</v>
      </c>
      <c r="E65" s="473"/>
      <c r="F65" s="473"/>
      <c r="G65" s="473"/>
      <c r="H65" s="473"/>
      <c r="I65" s="47"/>
      <c r="J65" s="3"/>
      <c r="L65" s="44"/>
      <c r="M65" s="339">
        <f>'YEAR 1'!M68</f>
        <v>0.252</v>
      </c>
      <c r="N65" s="44"/>
      <c r="O65" s="360">
        <f>$S48</f>
        <v>0</v>
      </c>
      <c r="P65" s="384"/>
      <c r="Q65" s="385"/>
      <c r="R65" s="3"/>
      <c r="S65" s="271">
        <f>$M65*O65</f>
        <v>0</v>
      </c>
      <c r="T65" s="3"/>
      <c r="U65" s="284">
        <f>'YEAR 1'!U68+S65</f>
        <v>0</v>
      </c>
      <c r="V65" s="71"/>
    </row>
    <row r="66" spans="1:23" s="5" customFormat="1" ht="5.25" customHeight="1" thickBot="1" thickTop="1">
      <c r="A66" s="8"/>
      <c r="B66" s="196"/>
      <c r="C66" s="216"/>
      <c r="D66" s="205"/>
      <c r="E66" s="205"/>
      <c r="F66" s="205"/>
      <c r="G66" s="205"/>
      <c r="H66" s="207"/>
      <c r="I66" s="9"/>
      <c r="J66" s="8"/>
      <c r="K66" s="203"/>
      <c r="L66" s="85"/>
      <c r="M66" s="85"/>
      <c r="N66" s="85"/>
      <c r="O66" s="204"/>
      <c r="P66" s="204"/>
      <c r="Q66" s="204"/>
      <c r="R66" s="8"/>
      <c r="S66" s="8"/>
      <c r="T66" s="8"/>
      <c r="U66" s="198"/>
      <c r="V66" s="70"/>
      <c r="W66" s="51"/>
    </row>
    <row r="67" spans="1:22" ht="24" customHeight="1" thickBot="1" thickTop="1">
      <c r="A67" s="3"/>
      <c r="B67" s="195" t="s">
        <v>14</v>
      </c>
      <c r="C67" s="345">
        <f>IF('YEAR 1'!$U$4&gt;=2,H50,0)</f>
        <v>0</v>
      </c>
      <c r="D67" s="413" t="s">
        <v>180</v>
      </c>
      <c r="E67" s="475"/>
      <c r="F67" s="475"/>
      <c r="G67" s="475"/>
      <c r="H67" s="475"/>
      <c r="I67" s="46"/>
      <c r="J67" s="13"/>
      <c r="L67" s="202"/>
      <c r="M67" s="339">
        <f>'YEAR 1'!M70</f>
        <v>0.023</v>
      </c>
      <c r="N67" s="44"/>
      <c r="O67" s="360">
        <f>$S50</f>
        <v>0</v>
      </c>
      <c r="P67" s="384"/>
      <c r="Q67" s="385"/>
      <c r="R67" s="3"/>
      <c r="S67" s="271">
        <f>$M67*O67</f>
        <v>0</v>
      </c>
      <c r="T67" s="3"/>
      <c r="U67" s="284">
        <f>'YEAR 1'!U70+S67</f>
        <v>0</v>
      </c>
      <c r="V67" s="71"/>
    </row>
    <row r="68" spans="1:23" s="5" customFormat="1" ht="5.25" customHeight="1" thickBot="1" thickTop="1">
      <c r="A68" s="8"/>
      <c r="B68" s="196"/>
      <c r="C68" s="216"/>
      <c r="D68" s="205"/>
      <c r="E68" s="205"/>
      <c r="F68" s="205"/>
      <c r="G68" s="205"/>
      <c r="H68" s="207"/>
      <c r="I68" s="9"/>
      <c r="J68" s="8"/>
      <c r="K68" s="203"/>
      <c r="L68" s="85"/>
      <c r="M68" s="85"/>
      <c r="N68" s="85"/>
      <c r="O68" s="204"/>
      <c r="P68" s="204"/>
      <c r="Q68" s="204"/>
      <c r="R68" s="8"/>
      <c r="S68" s="8"/>
      <c r="T68" s="8"/>
      <c r="U68" s="198"/>
      <c r="V68" s="70"/>
      <c r="W68" s="51"/>
    </row>
    <row r="69" spans="1:22" ht="24" customHeight="1" thickBot="1" thickTop="1">
      <c r="A69" s="3"/>
      <c r="B69" s="195" t="s">
        <v>16</v>
      </c>
      <c r="C69" s="345">
        <f>IF('YEAR 1'!$U$4&gt;=2,H52,0)</f>
        <v>0</v>
      </c>
      <c r="D69" s="413" t="s">
        <v>181</v>
      </c>
      <c r="E69" s="473"/>
      <c r="F69" s="473"/>
      <c r="G69" s="473"/>
      <c r="H69" s="473"/>
      <c r="I69" s="47"/>
      <c r="J69" s="3"/>
      <c r="L69" s="44"/>
      <c r="M69" s="339">
        <f>'YEAR 1'!M72</f>
        <v>0.36</v>
      </c>
      <c r="N69" s="44"/>
      <c r="O69" s="360">
        <f>$S52</f>
        <v>0</v>
      </c>
      <c r="P69" s="384"/>
      <c r="Q69" s="385"/>
      <c r="R69" s="3"/>
      <c r="S69" s="271">
        <f>$M69*O69</f>
        <v>0</v>
      </c>
      <c r="T69" s="3"/>
      <c r="U69" s="284">
        <f>'YEAR 1'!U72+S69</f>
        <v>0</v>
      </c>
      <c r="V69" s="71"/>
    </row>
    <row r="70" spans="1:23" s="5" customFormat="1" ht="5.25" customHeight="1" thickTop="1">
      <c r="A70" s="8"/>
      <c r="B70" s="196"/>
      <c r="C70" s="216"/>
      <c r="D70" s="205"/>
      <c r="E70" s="205"/>
      <c r="F70" s="205"/>
      <c r="G70" s="205"/>
      <c r="H70" s="207"/>
      <c r="I70" s="9"/>
      <c r="J70" s="8"/>
      <c r="K70" s="203"/>
      <c r="L70" s="85"/>
      <c r="M70" s="85"/>
      <c r="N70" s="85"/>
      <c r="O70" s="204"/>
      <c r="P70" s="204"/>
      <c r="Q70" s="204"/>
      <c r="R70" s="8"/>
      <c r="S70" s="8"/>
      <c r="T70" s="8"/>
      <c r="U70" s="198"/>
      <c r="V70" s="70"/>
      <c r="W70" s="51"/>
    </row>
    <row r="71" spans="1:23" s="5" customFormat="1" ht="24" customHeight="1" thickBot="1">
      <c r="A71" s="8"/>
      <c r="B71" s="63"/>
      <c r="C71" s="64"/>
      <c r="D71" s="66"/>
      <c r="E71" s="66"/>
      <c r="F71" s="17" t="s">
        <v>45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f>SUM(S59:S70)</f>
        <v>0</v>
      </c>
      <c r="T71" s="17"/>
      <c r="U71" s="75">
        <f>SUM(U59:U70)</f>
        <v>0</v>
      </c>
      <c r="V71" s="73"/>
      <c r="W71" s="52"/>
    </row>
    <row r="72" spans="2:23" s="78" customFormat="1" ht="24" customHeight="1" thickBot="1">
      <c r="B72" s="287" t="s">
        <v>52</v>
      </c>
      <c r="S72" s="287">
        <f>S33+S54+S71</f>
        <v>0</v>
      </c>
      <c r="T72" s="79"/>
      <c r="U72" s="287">
        <f>U33+U54+U71</f>
        <v>0</v>
      </c>
      <c r="V72" s="80"/>
      <c r="W72" s="81"/>
    </row>
    <row r="73" spans="1:24" s="150" customFormat="1" ht="24" customHeight="1" thickBot="1">
      <c r="A73" s="157"/>
      <c r="B73" s="285" t="s">
        <v>95</v>
      </c>
      <c r="C73" s="158"/>
      <c r="D73" s="367" t="s">
        <v>96</v>
      </c>
      <c r="E73" s="367"/>
      <c r="F73" s="367"/>
      <c r="G73" s="367"/>
      <c r="H73" s="367"/>
      <c r="I73" s="367"/>
      <c r="J73" s="367"/>
      <c r="K73" s="367"/>
      <c r="L73" s="367"/>
      <c r="M73" s="367"/>
      <c r="N73" s="154"/>
      <c r="O73" s="154"/>
      <c r="P73" s="154"/>
      <c r="Q73" s="154"/>
      <c r="R73" s="154"/>
      <c r="S73" s="154"/>
      <c r="T73" s="154"/>
      <c r="U73" s="419"/>
      <c r="V73" s="420"/>
      <c r="W73" s="160"/>
      <c r="X73" s="157"/>
    </row>
    <row r="74" spans="1:24" s="5" customFormat="1" ht="5.25" customHeight="1">
      <c r="A74" s="8"/>
      <c r="B74" s="2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459" t="s">
        <v>126</v>
      </c>
      <c r="V74" s="70"/>
      <c r="W74" s="51"/>
      <c r="X74" s="8"/>
    </row>
    <row r="75" spans="1:23" s="5" customFormat="1" ht="24" customHeight="1" thickBot="1">
      <c r="A75" s="8"/>
      <c r="B75" s="6"/>
      <c r="C75" s="8"/>
      <c r="D75" s="390" t="s">
        <v>41</v>
      </c>
      <c r="E75" s="390"/>
      <c r="F75" s="391"/>
      <c r="G75" s="8"/>
      <c r="H75" s="18"/>
      <c r="I75" s="8"/>
      <c r="J75" s="8"/>
      <c r="K75" s="22"/>
      <c r="L75" s="8"/>
      <c r="M75" s="10"/>
      <c r="N75" s="8"/>
      <c r="O75" s="10"/>
      <c r="P75" s="8"/>
      <c r="Q75" s="10"/>
      <c r="R75" s="10"/>
      <c r="S75" s="10" t="s">
        <v>151</v>
      </c>
      <c r="T75" s="10"/>
      <c r="U75" s="396"/>
      <c r="V75" s="70"/>
      <c r="W75" s="51"/>
    </row>
    <row r="76" spans="1:22" ht="24" customHeight="1" thickBot="1" thickTop="1">
      <c r="A76" s="3"/>
      <c r="B76" s="11"/>
      <c r="C76" s="12" t="s">
        <v>9</v>
      </c>
      <c r="D76" s="464">
        <f>IF('YEAR 1'!$U$4&gt;=2,IF('YEAR 1'!D80&gt;"",'YEAR 1'!D80,""),"")</f>
      </c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6"/>
      <c r="R76" s="3"/>
      <c r="S76" s="334">
        <f>IF('YEAR 1'!$U$4&gt;=2,'YEAR 1'!S80,0)</f>
        <v>0</v>
      </c>
      <c r="T76" s="3"/>
      <c r="U76" s="284">
        <f>'YEAR 1'!U80+S76</f>
        <v>0</v>
      </c>
      <c r="V76" s="71"/>
    </row>
    <row r="77" spans="1:23" s="58" customFormat="1" ht="6" customHeight="1" thickBot="1" thickTop="1">
      <c r="A77" s="44"/>
      <c r="B77" s="54"/>
      <c r="C77" s="55"/>
      <c r="D77" s="214"/>
      <c r="E77" s="214"/>
      <c r="F77" s="214"/>
      <c r="G77" s="214"/>
      <c r="H77" s="214"/>
      <c r="I77" s="215"/>
      <c r="J77" s="215"/>
      <c r="K77" s="215"/>
      <c r="L77" s="215"/>
      <c r="M77" s="215"/>
      <c r="N77" s="215"/>
      <c r="O77" s="215"/>
      <c r="P77" s="215"/>
      <c r="Q77" s="215"/>
      <c r="R77" s="44"/>
      <c r="S77" s="217"/>
      <c r="T77" s="44"/>
      <c r="U77" s="231"/>
      <c r="V77" s="88"/>
      <c r="W77" s="61"/>
    </row>
    <row r="78" spans="1:22" ht="24" customHeight="1" thickBot="1" thickTop="1">
      <c r="A78" s="3"/>
      <c r="B78" s="11"/>
      <c r="C78" s="12" t="s">
        <v>10</v>
      </c>
      <c r="D78" s="464">
        <f>IF('YEAR 1'!$U$4&gt;=2,IF('YEAR 1'!D82&gt;"",'YEAR 1'!D82,""),"")</f>
      </c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6"/>
      <c r="R78" s="3"/>
      <c r="S78" s="334">
        <f>IF('YEAR 1'!$U$4&gt;=2,'YEAR 1'!S82,0)</f>
        <v>0</v>
      </c>
      <c r="T78" s="3"/>
      <c r="U78" s="284">
        <f>'YEAR 1'!U82+S78</f>
        <v>0</v>
      </c>
      <c r="V78" s="71"/>
    </row>
    <row r="79" spans="1:23" s="58" customFormat="1" ht="6" customHeight="1" thickBot="1" thickTop="1">
      <c r="A79" s="44"/>
      <c r="B79" s="54"/>
      <c r="C79" s="55"/>
      <c r="D79" s="214"/>
      <c r="E79" s="214"/>
      <c r="F79" s="214"/>
      <c r="G79" s="214"/>
      <c r="H79" s="214"/>
      <c r="I79" s="215"/>
      <c r="J79" s="215"/>
      <c r="K79" s="215"/>
      <c r="L79" s="215"/>
      <c r="M79" s="215"/>
      <c r="N79" s="215"/>
      <c r="O79" s="215"/>
      <c r="P79" s="215"/>
      <c r="Q79" s="215"/>
      <c r="R79" s="44"/>
      <c r="S79" s="217"/>
      <c r="T79" s="44"/>
      <c r="U79" s="231"/>
      <c r="V79" s="88"/>
      <c r="W79" s="61"/>
    </row>
    <row r="80" spans="1:22" ht="24" customHeight="1" thickBot="1" thickTop="1">
      <c r="A80" s="3"/>
      <c r="B80" s="11"/>
      <c r="C80" s="12" t="s">
        <v>11</v>
      </c>
      <c r="D80" s="464">
        <f>IF('YEAR 1'!$U$4&gt;=2,IF('YEAR 1'!D84&gt;"",'YEAR 1'!D84,""),"")</f>
      </c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6"/>
      <c r="R80" s="3"/>
      <c r="S80" s="334">
        <f>IF('YEAR 1'!$U$4&gt;=2,'YEAR 1'!S84,0)</f>
        <v>0</v>
      </c>
      <c r="T80" s="3"/>
      <c r="U80" s="284">
        <f>'YEAR 1'!U84+S80</f>
        <v>0</v>
      </c>
      <c r="V80" s="71"/>
    </row>
    <row r="81" spans="1:23" s="58" customFormat="1" ht="6" customHeight="1" thickBot="1" thickTop="1">
      <c r="A81" s="44"/>
      <c r="B81" s="54"/>
      <c r="C81" s="55"/>
      <c r="D81" s="214"/>
      <c r="E81" s="214"/>
      <c r="F81" s="214"/>
      <c r="G81" s="214"/>
      <c r="H81" s="214"/>
      <c r="I81" s="215"/>
      <c r="J81" s="215"/>
      <c r="K81" s="215"/>
      <c r="L81" s="215"/>
      <c r="M81" s="215"/>
      <c r="N81" s="215"/>
      <c r="O81" s="215"/>
      <c r="P81" s="215"/>
      <c r="Q81" s="215"/>
      <c r="R81" s="44"/>
      <c r="S81" s="218"/>
      <c r="T81" s="44"/>
      <c r="U81" s="231"/>
      <c r="V81" s="88"/>
      <c r="W81" s="61"/>
    </row>
    <row r="82" spans="1:22" ht="24" customHeight="1" thickBot="1" thickTop="1">
      <c r="A82" s="3"/>
      <c r="B82" s="11"/>
      <c r="C82" s="12" t="s">
        <v>12</v>
      </c>
      <c r="D82" s="464">
        <f>IF('YEAR 1'!$U$4&gt;=2,IF('YEAR 1'!D86&gt;"",'YEAR 1'!D86,""),"")</f>
      </c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6"/>
      <c r="R82" s="3"/>
      <c r="S82" s="334">
        <f>IF('YEAR 1'!$U$4&gt;=2,'YEAR 1'!S86,0)</f>
        <v>0</v>
      </c>
      <c r="T82" s="3"/>
      <c r="U82" s="284">
        <f>'YEAR 1'!U86+S82</f>
        <v>0</v>
      </c>
      <c r="V82" s="71"/>
    </row>
    <row r="83" spans="1:23" s="58" customFormat="1" ht="6" customHeight="1" thickBot="1" thickTop="1">
      <c r="A83" s="44"/>
      <c r="B83" s="54"/>
      <c r="C83" s="55"/>
      <c r="D83" s="214"/>
      <c r="E83" s="214"/>
      <c r="F83" s="214"/>
      <c r="G83" s="214"/>
      <c r="H83" s="214"/>
      <c r="I83" s="215"/>
      <c r="J83" s="215"/>
      <c r="K83" s="215"/>
      <c r="L83" s="215"/>
      <c r="M83" s="215"/>
      <c r="N83" s="215"/>
      <c r="O83" s="215"/>
      <c r="P83" s="215"/>
      <c r="Q83" s="215"/>
      <c r="R83" s="44"/>
      <c r="S83" s="217"/>
      <c r="T83" s="44"/>
      <c r="U83" s="231"/>
      <c r="V83" s="88"/>
      <c r="W83" s="61"/>
    </row>
    <row r="84" spans="1:22" ht="24" customHeight="1" thickBot="1" thickTop="1">
      <c r="A84" s="3"/>
      <c r="B84" s="11"/>
      <c r="C84" s="12" t="s">
        <v>13</v>
      </c>
      <c r="D84" s="464">
        <f>IF('YEAR 1'!$U$4&gt;=2,IF('YEAR 1'!D88&gt;"",'YEAR 1'!D88,""),"")</f>
      </c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6"/>
      <c r="R84" s="3"/>
      <c r="S84" s="334">
        <f>IF('YEAR 1'!$U$4&gt;=2,'YEAR 1'!S88,0)</f>
        <v>0</v>
      </c>
      <c r="T84" s="3"/>
      <c r="U84" s="284">
        <f>'YEAR 1'!U88+S84</f>
        <v>0</v>
      </c>
      <c r="V84" s="71"/>
    </row>
    <row r="85" spans="1:23" s="58" customFormat="1" ht="6" customHeight="1" thickBot="1" thickTop="1">
      <c r="A85" s="44"/>
      <c r="B85" s="54"/>
      <c r="C85" s="55"/>
      <c r="D85" s="214"/>
      <c r="E85" s="214"/>
      <c r="F85" s="214"/>
      <c r="G85" s="214"/>
      <c r="H85" s="214"/>
      <c r="I85" s="215"/>
      <c r="J85" s="215"/>
      <c r="K85" s="215"/>
      <c r="L85" s="215"/>
      <c r="M85" s="215"/>
      <c r="N85" s="215"/>
      <c r="O85" s="215"/>
      <c r="P85" s="215"/>
      <c r="Q85" s="215"/>
      <c r="R85" s="44"/>
      <c r="S85" s="217"/>
      <c r="T85" s="44"/>
      <c r="U85" s="231"/>
      <c r="V85" s="88"/>
      <c r="W85" s="61"/>
    </row>
    <row r="86" spans="1:22" ht="24" customHeight="1" thickBot="1" thickTop="1">
      <c r="A86" s="3"/>
      <c r="B86" s="11"/>
      <c r="C86" s="12" t="s">
        <v>14</v>
      </c>
      <c r="D86" s="464">
        <f>IF('YEAR 1'!$U$4&gt;=2,IF('YEAR 1'!D90&gt;"",'YEAR 1'!D90,""),"")</f>
      </c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6"/>
      <c r="R86" s="3"/>
      <c r="S86" s="334">
        <f>IF('YEAR 1'!$U$4&gt;=2,'YEAR 1'!S90,0)</f>
        <v>0</v>
      </c>
      <c r="T86" s="3"/>
      <c r="U86" s="284">
        <f>'YEAR 1'!U90+S86</f>
        <v>0</v>
      </c>
      <c r="V86" s="71"/>
    </row>
    <row r="87" spans="1:23" s="58" customFormat="1" ht="5.25" customHeight="1" thickBot="1" thickTop="1">
      <c r="A87" s="44"/>
      <c r="B87" s="54"/>
      <c r="C87" s="55"/>
      <c r="D87" s="214"/>
      <c r="E87" s="214"/>
      <c r="F87" s="214"/>
      <c r="G87" s="214"/>
      <c r="H87" s="214"/>
      <c r="I87" s="215"/>
      <c r="J87" s="215"/>
      <c r="K87" s="215"/>
      <c r="L87" s="215"/>
      <c r="M87" s="215"/>
      <c r="N87" s="215"/>
      <c r="O87" s="215"/>
      <c r="P87" s="215"/>
      <c r="Q87" s="215"/>
      <c r="R87" s="44"/>
      <c r="S87" s="217"/>
      <c r="T87" s="44"/>
      <c r="U87" s="231"/>
      <c r="V87" s="88"/>
      <c r="W87" s="61"/>
    </row>
    <row r="88" spans="1:22" ht="24" customHeight="1" thickBot="1" thickTop="1">
      <c r="A88" s="3"/>
      <c r="B88" s="11"/>
      <c r="C88" s="12" t="s">
        <v>15</v>
      </c>
      <c r="D88" s="464">
        <f>IF('YEAR 1'!$U$4&gt;=2,IF('YEAR 1'!D92&gt;"",'YEAR 1'!D92,""),"")</f>
      </c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6"/>
      <c r="R88" s="3"/>
      <c r="S88" s="334">
        <f>IF('YEAR 1'!$U$4&gt;=2,'YEAR 1'!S92,0)</f>
        <v>0</v>
      </c>
      <c r="T88" s="3"/>
      <c r="U88" s="284">
        <f>'YEAR 1'!U92+S88</f>
        <v>0</v>
      </c>
      <c r="V88" s="71"/>
    </row>
    <row r="89" spans="1:23" s="58" customFormat="1" ht="5.25" customHeight="1" thickBot="1" thickTop="1">
      <c r="A89" s="44"/>
      <c r="B89" s="54"/>
      <c r="C89" s="55"/>
      <c r="D89" s="214"/>
      <c r="E89" s="214"/>
      <c r="F89" s="214"/>
      <c r="G89" s="214"/>
      <c r="H89" s="214"/>
      <c r="I89" s="215"/>
      <c r="J89" s="215"/>
      <c r="K89" s="215"/>
      <c r="L89" s="215"/>
      <c r="M89" s="215"/>
      <c r="N89" s="215"/>
      <c r="O89" s="215"/>
      <c r="P89" s="215"/>
      <c r="Q89" s="215"/>
      <c r="R89" s="44"/>
      <c r="S89" s="217"/>
      <c r="T89" s="44"/>
      <c r="U89" s="231"/>
      <c r="V89" s="88"/>
      <c r="W89" s="61"/>
    </row>
    <row r="90" spans="1:22" ht="24" customHeight="1" thickBot="1" thickTop="1">
      <c r="A90" s="3"/>
      <c r="B90" s="11"/>
      <c r="C90" s="12" t="s">
        <v>16</v>
      </c>
      <c r="D90" s="464">
        <f>IF('YEAR 1'!$U$4&gt;=2,IF('YEAR 1'!D94&gt;"",'YEAR 1'!D94,""),"")</f>
      </c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6"/>
      <c r="R90" s="3"/>
      <c r="S90" s="334">
        <f>IF('YEAR 1'!$U$4&gt;=2,'YEAR 1'!S94,0)</f>
        <v>0</v>
      </c>
      <c r="T90" s="3"/>
      <c r="U90" s="284">
        <f>'YEAR 1'!U94+S90</f>
        <v>0</v>
      </c>
      <c r="V90" s="71"/>
    </row>
    <row r="91" spans="1:23" s="58" customFormat="1" ht="6" customHeight="1" thickBot="1" thickTop="1">
      <c r="A91" s="44"/>
      <c r="B91" s="54"/>
      <c r="C91" s="55"/>
      <c r="D91" s="214"/>
      <c r="E91" s="214"/>
      <c r="F91" s="214"/>
      <c r="G91" s="214"/>
      <c r="H91" s="214"/>
      <c r="I91" s="215"/>
      <c r="J91" s="215"/>
      <c r="K91" s="215"/>
      <c r="L91" s="215"/>
      <c r="M91" s="215"/>
      <c r="N91" s="215"/>
      <c r="O91" s="215"/>
      <c r="P91" s="215"/>
      <c r="Q91" s="215"/>
      <c r="R91" s="44"/>
      <c r="S91" s="217"/>
      <c r="T91" s="44"/>
      <c r="U91" s="231"/>
      <c r="V91" s="88"/>
      <c r="W91" s="61"/>
    </row>
    <row r="92" spans="1:22" ht="24" customHeight="1" thickBot="1" thickTop="1">
      <c r="A92" s="3"/>
      <c r="B92" s="11"/>
      <c r="C92" s="12" t="s">
        <v>17</v>
      </c>
      <c r="D92" s="464">
        <f>IF('YEAR 1'!$U$4&gt;=2,IF('YEAR 1'!D96&gt;"",'YEAR 1'!D96,""),"")</f>
      </c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6"/>
      <c r="R92" s="3"/>
      <c r="S92" s="334">
        <f>IF('YEAR 1'!$U$4&gt;=2,'YEAR 1'!S96,0)</f>
        <v>0</v>
      </c>
      <c r="T92" s="3"/>
      <c r="U92" s="284">
        <f>'YEAR 1'!U96+S92</f>
        <v>0</v>
      </c>
      <c r="V92" s="71"/>
    </row>
    <row r="93" spans="1:23" s="58" customFormat="1" ht="6" customHeight="1" thickBot="1" thickTop="1">
      <c r="A93" s="44"/>
      <c r="B93" s="54"/>
      <c r="C93" s="55"/>
      <c r="D93" s="214"/>
      <c r="E93" s="214"/>
      <c r="F93" s="214"/>
      <c r="G93" s="214"/>
      <c r="H93" s="214"/>
      <c r="I93" s="215"/>
      <c r="J93" s="215"/>
      <c r="K93" s="215"/>
      <c r="L93" s="215"/>
      <c r="M93" s="215"/>
      <c r="N93" s="215"/>
      <c r="O93" s="215"/>
      <c r="P93" s="215"/>
      <c r="Q93" s="215"/>
      <c r="R93" s="44"/>
      <c r="S93" s="217"/>
      <c r="T93" s="44"/>
      <c r="U93" s="231"/>
      <c r="V93" s="88"/>
      <c r="W93" s="61"/>
    </row>
    <row r="94" spans="1:22" ht="24" customHeight="1" thickBot="1" thickTop="1">
      <c r="A94" s="3"/>
      <c r="B94" s="11"/>
      <c r="C94" s="12" t="s">
        <v>18</v>
      </c>
      <c r="D94" s="464" t="s">
        <v>112</v>
      </c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6"/>
      <c r="R94" s="3"/>
      <c r="S94" s="334">
        <f>IF('YEAR 1'!$U$4&gt;=2,'YEAR 1'!S98,0)</f>
        <v>0</v>
      </c>
      <c r="T94" s="3"/>
      <c r="U94" s="284">
        <f>'YEAR 1'!U98+S94</f>
        <v>0</v>
      </c>
      <c r="V94" s="71"/>
    </row>
    <row r="95" spans="1:23" s="5" customFormat="1" ht="24" customHeight="1" thickBot="1" thickTop="1">
      <c r="A95" s="8"/>
      <c r="B95" s="63"/>
      <c r="C95" s="64"/>
      <c r="D95" s="376" t="s">
        <v>46</v>
      </c>
      <c r="E95" s="376"/>
      <c r="F95" s="376"/>
      <c r="G95" s="376"/>
      <c r="H95" s="376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>
        <f>SUM(S76:S94)</f>
        <v>0</v>
      </c>
      <c r="T95" s="17"/>
      <c r="U95" s="77">
        <f>SUM(U76:U94)</f>
        <v>0</v>
      </c>
      <c r="V95" s="73"/>
      <c r="W95" s="52"/>
    </row>
    <row r="96" ht="8.25" customHeight="1" thickBot="1"/>
    <row r="97" spans="2:23" s="150" customFormat="1" ht="24" customHeight="1" thickBot="1">
      <c r="B97" s="285" t="s">
        <v>97</v>
      </c>
      <c r="C97" s="154"/>
      <c r="D97" s="291" t="s">
        <v>2</v>
      </c>
      <c r="E97" s="159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64"/>
      <c r="V97" s="165"/>
      <c r="W97" s="163"/>
    </row>
    <row r="98" spans="1:24" s="5" customFormat="1" ht="5.25" customHeight="1" thickBot="1">
      <c r="A98" s="8"/>
      <c r="B98" s="2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50"/>
      <c r="V98" s="70"/>
      <c r="W98" s="51"/>
      <c r="X98" s="8"/>
    </row>
    <row r="99" spans="1:24" s="5" customFormat="1" ht="26.25" customHeight="1" thickBot="1">
      <c r="A99" s="8"/>
      <c r="B99" s="28"/>
      <c r="C99" s="29"/>
      <c r="D99" s="371" t="s">
        <v>157</v>
      </c>
      <c r="E99" s="372"/>
      <c r="F99" s="372"/>
      <c r="G99" s="372"/>
      <c r="H99" s="372"/>
      <c r="I99" s="372"/>
      <c r="J99" s="372"/>
      <c r="K99" s="372"/>
      <c r="L99" s="372"/>
      <c r="M99" s="373"/>
      <c r="N99" s="84"/>
      <c r="O99" s="400" t="s">
        <v>164</v>
      </c>
      <c r="P99" s="401"/>
      <c r="Q99" s="401"/>
      <c r="R99" s="401"/>
      <c r="S99" s="402"/>
      <c r="T99" s="178"/>
      <c r="U99" s="335">
        <f>IF('YEAR 1'!$U$4&gt;=2,'YEAR 1'!U103,0)</f>
        <v>0</v>
      </c>
      <c r="V99" s="7"/>
      <c r="W99" s="200"/>
      <c r="X99" s="7"/>
    </row>
    <row r="100" spans="1:24" s="5" customFormat="1" ht="14.25" customHeight="1">
      <c r="A100" s="8"/>
      <c r="B100" s="28"/>
      <c r="C100" s="29"/>
      <c r="D100" s="29"/>
      <c r="E100" s="29"/>
      <c r="F100" s="29"/>
      <c r="G100" s="29"/>
      <c r="H100" s="8"/>
      <c r="I100" s="8"/>
      <c r="J100" s="8"/>
      <c r="K100" s="8"/>
      <c r="L100" s="8"/>
      <c r="M100" s="22"/>
      <c r="N100" s="8"/>
      <c r="O100" s="22"/>
      <c r="P100" s="22"/>
      <c r="Q100" s="22"/>
      <c r="R100" s="8"/>
      <c r="S100" s="8"/>
      <c r="T100" s="8"/>
      <c r="U100" s="32"/>
      <c r="V100" s="36"/>
      <c r="W100" s="33"/>
      <c r="X100" s="7"/>
    </row>
    <row r="101" spans="1:23" s="5" customFormat="1" ht="11.25" customHeight="1">
      <c r="A101" s="8"/>
      <c r="B101" s="2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2"/>
      <c r="N101" s="22"/>
      <c r="O101" s="22"/>
      <c r="P101" s="22"/>
      <c r="Q101" s="22"/>
      <c r="R101" s="8"/>
      <c r="S101" s="394"/>
      <c r="T101" s="394"/>
      <c r="U101" s="450" t="s">
        <v>126</v>
      </c>
      <c r="V101" s="70"/>
      <c r="W101" s="51"/>
    </row>
    <row r="102" spans="1:23" s="5" customFormat="1" ht="24" customHeight="1" thickBot="1">
      <c r="A102" s="8"/>
      <c r="B102" s="6"/>
      <c r="C102" s="8"/>
      <c r="D102" s="374" t="s">
        <v>41</v>
      </c>
      <c r="E102" s="374"/>
      <c r="F102" s="375"/>
      <c r="G102" s="8"/>
      <c r="H102" s="18"/>
      <c r="I102" s="8"/>
      <c r="J102" s="8"/>
      <c r="K102" s="22"/>
      <c r="L102" s="8"/>
      <c r="M102" s="10"/>
      <c r="N102" s="8"/>
      <c r="O102" s="10"/>
      <c r="P102" s="8"/>
      <c r="Q102" s="10"/>
      <c r="R102" s="10"/>
      <c r="S102" s="10" t="s">
        <v>29</v>
      </c>
      <c r="T102" s="10"/>
      <c r="U102" s="396"/>
      <c r="V102" s="70"/>
      <c r="W102" s="51"/>
    </row>
    <row r="103" spans="2:22" ht="24" customHeight="1" thickBot="1" thickTop="1">
      <c r="B103" s="11"/>
      <c r="C103" s="12" t="s">
        <v>9</v>
      </c>
      <c r="D103" s="363" t="s">
        <v>21</v>
      </c>
      <c r="E103" s="361"/>
      <c r="F103" s="364"/>
      <c r="G103" s="364"/>
      <c r="H103" s="364"/>
      <c r="I103" s="364"/>
      <c r="J103" s="364"/>
      <c r="K103" s="364"/>
      <c r="L103" s="364"/>
      <c r="M103" s="365"/>
      <c r="N103" s="3"/>
      <c r="O103" s="3"/>
      <c r="P103" s="3"/>
      <c r="Q103" s="3"/>
      <c r="R103" s="3"/>
      <c r="S103" s="256">
        <f>IF('YEAR 1'!$U$4&gt;=2,('YEAR 1'!S107*'YEAR 1'!$U$103)+'YEAR 1'!S107,0)</f>
        <v>0</v>
      </c>
      <c r="T103" s="3"/>
      <c r="U103" s="284">
        <f>'YEAR 1'!U107+S103</f>
        <v>0</v>
      </c>
      <c r="V103" s="71"/>
    </row>
    <row r="104" spans="2:22" ht="6" customHeight="1" thickBot="1" thickTop="1">
      <c r="B104" s="11"/>
      <c r="C104" s="1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80"/>
      <c r="V104" s="71"/>
    </row>
    <row r="105" spans="2:22" ht="24" customHeight="1" thickBot="1" thickTop="1">
      <c r="B105" s="11"/>
      <c r="C105" s="12" t="s">
        <v>10</v>
      </c>
      <c r="D105" s="363" t="s">
        <v>22</v>
      </c>
      <c r="E105" s="361"/>
      <c r="F105" s="364"/>
      <c r="G105" s="364"/>
      <c r="H105" s="364"/>
      <c r="I105" s="364"/>
      <c r="J105" s="364"/>
      <c r="K105" s="364"/>
      <c r="L105" s="364"/>
      <c r="M105" s="365"/>
      <c r="N105" s="3"/>
      <c r="O105" s="3"/>
      <c r="P105" s="3"/>
      <c r="Q105" s="3"/>
      <c r="R105" s="3"/>
      <c r="S105" s="256">
        <f>IF('YEAR 1'!$U$4&gt;=2,('YEAR 1'!S109*'YEAR 1'!$U$103)+'YEAR 1'!S109,0)</f>
        <v>0</v>
      </c>
      <c r="T105" s="3"/>
      <c r="U105" s="284">
        <f>'YEAR 1'!U109+S105</f>
        <v>0</v>
      </c>
      <c r="V105" s="71"/>
    </row>
    <row r="106" spans="2:23" s="5" customFormat="1" ht="24" customHeight="1" thickBot="1" thickTop="1">
      <c r="B106" s="63"/>
      <c r="C106" s="67"/>
      <c r="D106" s="17" t="s">
        <v>47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68"/>
      <c r="R106" s="17"/>
      <c r="S106" s="17">
        <f>SUM(S103:S105)</f>
        <v>0</v>
      </c>
      <c r="T106" s="17"/>
      <c r="U106" s="77">
        <f>SUM(U103:U105)</f>
        <v>0</v>
      </c>
      <c r="V106" s="73"/>
      <c r="W106" s="52"/>
    </row>
    <row r="107" ht="7.5" customHeight="1" thickBot="1"/>
    <row r="108" spans="1:23" s="150" customFormat="1" ht="24" customHeight="1" thickBot="1">
      <c r="A108" s="157"/>
      <c r="B108" s="285" t="s">
        <v>98</v>
      </c>
      <c r="C108" s="154"/>
      <c r="D108" s="367" t="s">
        <v>99</v>
      </c>
      <c r="E108" s="367"/>
      <c r="F108" s="367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66"/>
      <c r="V108" s="165"/>
      <c r="W108" s="163"/>
    </row>
    <row r="109" spans="1:24" s="5" customFormat="1" ht="5.25" customHeight="1" thickBot="1">
      <c r="A109" s="8"/>
      <c r="B109" s="28"/>
      <c r="C109" s="8"/>
      <c r="D109" s="8"/>
      <c r="E109" s="8"/>
      <c r="F109" s="8"/>
      <c r="G109" s="8"/>
      <c r="H109" s="470"/>
      <c r="I109" s="379"/>
      <c r="J109" s="379"/>
      <c r="K109" s="379"/>
      <c r="L109" s="379"/>
      <c r="M109" s="379"/>
      <c r="N109" s="379"/>
      <c r="O109" s="379"/>
      <c r="P109" s="379"/>
      <c r="Q109" s="379"/>
      <c r="R109" s="8"/>
      <c r="S109" s="8"/>
      <c r="T109" s="8"/>
      <c r="U109" s="50"/>
      <c r="V109" s="70"/>
      <c r="W109" s="51"/>
      <c r="X109" s="8"/>
    </row>
    <row r="110" spans="1:24" s="5" customFormat="1" ht="26.25" customHeight="1" thickBot="1">
      <c r="A110" s="8"/>
      <c r="B110" s="28"/>
      <c r="C110" s="29"/>
      <c r="D110" s="371" t="s">
        <v>157</v>
      </c>
      <c r="E110" s="372"/>
      <c r="F110" s="372"/>
      <c r="G110" s="372"/>
      <c r="H110" s="372"/>
      <c r="I110" s="372"/>
      <c r="J110" s="372"/>
      <c r="K110" s="372"/>
      <c r="L110" s="372"/>
      <c r="M110" s="373"/>
      <c r="N110" s="84"/>
      <c r="O110" s="400" t="s">
        <v>164</v>
      </c>
      <c r="P110" s="401"/>
      <c r="Q110" s="401"/>
      <c r="R110" s="401"/>
      <c r="S110" s="402"/>
      <c r="T110" s="178"/>
      <c r="U110" s="288">
        <f>IF('YEAR 1'!$U$4&gt;=2,'YEAR 1'!U113,0)</f>
        <v>0</v>
      </c>
      <c r="V110" s="7"/>
      <c r="W110" s="200"/>
      <c r="X110" s="7"/>
    </row>
    <row r="111" spans="1:24" s="5" customFormat="1" ht="14.25" customHeight="1">
      <c r="A111" s="8"/>
      <c r="B111" s="28"/>
      <c r="C111" s="29"/>
      <c r="D111" s="29"/>
      <c r="E111" s="29"/>
      <c r="F111" s="29"/>
      <c r="G111" s="29"/>
      <c r="H111" s="8"/>
      <c r="I111" s="8"/>
      <c r="J111" s="8"/>
      <c r="K111" s="8"/>
      <c r="L111" s="8"/>
      <c r="M111" s="22"/>
      <c r="N111" s="8"/>
      <c r="O111" s="22"/>
      <c r="P111" s="22"/>
      <c r="Q111" s="22"/>
      <c r="R111" s="8"/>
      <c r="S111" s="8"/>
      <c r="T111" s="8"/>
      <c r="U111" s="32"/>
      <c r="V111" s="36"/>
      <c r="W111" s="33"/>
      <c r="X111" s="7"/>
    </row>
    <row r="112" spans="1:23" s="5" customFormat="1" ht="11.25" customHeight="1">
      <c r="A112" s="8"/>
      <c r="B112" s="2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22"/>
      <c r="N112" s="22"/>
      <c r="O112" s="22"/>
      <c r="P112" s="22"/>
      <c r="Q112" s="22"/>
      <c r="R112" s="8"/>
      <c r="S112" s="394"/>
      <c r="T112" s="394"/>
      <c r="U112" s="50"/>
      <c r="V112" s="70"/>
      <c r="W112" s="51"/>
    </row>
    <row r="113" spans="1:23" s="5" customFormat="1" ht="28.5" customHeight="1" thickBot="1">
      <c r="A113" s="8"/>
      <c r="B113" s="6"/>
      <c r="C113" s="8"/>
      <c r="D113" s="374" t="s">
        <v>41</v>
      </c>
      <c r="E113" s="374"/>
      <c r="F113" s="375"/>
      <c r="G113" s="8"/>
      <c r="H113" s="18"/>
      <c r="I113" s="8"/>
      <c r="J113" s="8"/>
      <c r="K113" s="22"/>
      <c r="L113" s="8"/>
      <c r="M113" s="10"/>
      <c r="N113" s="8"/>
      <c r="O113" s="10"/>
      <c r="P113" s="390" t="s">
        <v>104</v>
      </c>
      <c r="Q113" s="475"/>
      <c r="R113" s="475"/>
      <c r="S113" s="10" t="s">
        <v>29</v>
      </c>
      <c r="T113" s="10"/>
      <c r="U113" s="233" t="s">
        <v>126</v>
      </c>
      <c r="V113" s="70"/>
      <c r="W113" s="51"/>
    </row>
    <row r="114" spans="1:22" ht="24" customHeight="1" thickBot="1" thickTop="1">
      <c r="A114" s="3"/>
      <c r="B114" s="11"/>
      <c r="C114" s="12" t="s">
        <v>9</v>
      </c>
      <c r="D114" s="363" t="s">
        <v>23</v>
      </c>
      <c r="E114" s="361"/>
      <c r="F114" s="364"/>
      <c r="G114" s="364"/>
      <c r="H114" s="364"/>
      <c r="I114" s="364"/>
      <c r="J114" s="364"/>
      <c r="K114" s="364"/>
      <c r="L114" s="364"/>
      <c r="M114" s="365"/>
      <c r="N114" s="3"/>
      <c r="O114" s="3"/>
      <c r="P114" s="3"/>
      <c r="Q114" s="272">
        <f>IF('YEAR 1'!$U$4&gt;=2,'YEAR 1'!Q118,0)</f>
        <v>0</v>
      </c>
      <c r="R114" s="3"/>
      <c r="S114" s="256">
        <f>IF('YEAR 1'!$U$4&gt;=2,('YEAR 1'!S118*'YEAR 1'!$U$114)+'YEAR 1'!S118,0)</f>
        <v>0</v>
      </c>
      <c r="T114" s="3"/>
      <c r="U114" s="284">
        <f>'YEAR 1'!U118+S114</f>
        <v>0</v>
      </c>
      <c r="V114" s="71"/>
    </row>
    <row r="115" spans="2:23" s="44" customFormat="1" ht="6" customHeight="1" thickBot="1" thickTop="1">
      <c r="B115" s="54"/>
      <c r="C115" s="55"/>
      <c r="D115" s="59"/>
      <c r="E115" s="59"/>
      <c r="F115" s="60"/>
      <c r="G115" s="60"/>
      <c r="H115" s="60"/>
      <c r="I115" s="60"/>
      <c r="J115" s="60"/>
      <c r="K115" s="60"/>
      <c r="L115" s="60"/>
      <c r="M115" s="60"/>
      <c r="Q115" s="224"/>
      <c r="U115" s="231"/>
      <c r="V115" s="88"/>
      <c r="W115" s="61"/>
    </row>
    <row r="116" spans="1:22" ht="24" customHeight="1" thickBot="1" thickTop="1">
      <c r="A116" s="3"/>
      <c r="B116" s="11"/>
      <c r="C116" s="12" t="s">
        <v>10</v>
      </c>
      <c r="D116" s="363" t="s">
        <v>2</v>
      </c>
      <c r="E116" s="361"/>
      <c r="F116" s="364"/>
      <c r="G116" s="364"/>
      <c r="H116" s="364"/>
      <c r="I116" s="364"/>
      <c r="J116" s="364"/>
      <c r="K116" s="364"/>
      <c r="L116" s="364"/>
      <c r="M116" s="365"/>
      <c r="N116" s="3"/>
      <c r="O116" s="3"/>
      <c r="P116" s="3"/>
      <c r="Q116" s="272">
        <f>IF('YEAR 1'!$U$4&gt;=2,'YEAR 1'!Q120,0)</f>
        <v>0</v>
      </c>
      <c r="R116" s="3"/>
      <c r="S116" s="256">
        <f>IF('YEAR 1'!$U$4&gt;=2,('YEAR 1'!S120*'YEAR 1'!$U$114)+'YEAR 1'!S120,0)</f>
        <v>0</v>
      </c>
      <c r="T116" s="3"/>
      <c r="U116" s="284">
        <f>'YEAR 1'!U120+S116</f>
        <v>0</v>
      </c>
      <c r="V116" s="71"/>
    </row>
    <row r="117" spans="2:23" s="44" customFormat="1" ht="6" customHeight="1" thickBot="1" thickTop="1">
      <c r="B117" s="54"/>
      <c r="C117" s="55"/>
      <c r="D117" s="59"/>
      <c r="E117" s="59"/>
      <c r="F117" s="60"/>
      <c r="G117" s="60"/>
      <c r="H117" s="60"/>
      <c r="I117" s="60"/>
      <c r="J117" s="60"/>
      <c r="K117" s="60"/>
      <c r="L117" s="60"/>
      <c r="M117" s="60"/>
      <c r="Q117" s="224"/>
      <c r="U117" s="231"/>
      <c r="V117" s="88"/>
      <c r="W117" s="61"/>
    </row>
    <row r="118" spans="1:22" ht="24" customHeight="1" thickBot="1" thickTop="1">
      <c r="A118" s="3"/>
      <c r="B118" s="11"/>
      <c r="C118" s="12" t="s">
        <v>11</v>
      </c>
      <c r="D118" s="363" t="s">
        <v>24</v>
      </c>
      <c r="E118" s="361"/>
      <c r="F118" s="364"/>
      <c r="G118" s="364"/>
      <c r="H118" s="364"/>
      <c r="I118" s="364"/>
      <c r="J118" s="364"/>
      <c r="K118" s="364"/>
      <c r="L118" s="364"/>
      <c r="M118" s="365"/>
      <c r="N118" s="3"/>
      <c r="O118" s="3"/>
      <c r="P118" s="3"/>
      <c r="Q118" s="272">
        <f>IF('YEAR 1'!$U$4&gt;=2,'YEAR 1'!Q122,0)</f>
        <v>0</v>
      </c>
      <c r="R118" s="3"/>
      <c r="S118" s="256">
        <f>IF('YEAR 1'!$U$4&gt;=2,('YEAR 1'!S122*'YEAR 1'!$U$114)+'YEAR 1'!S122,0)</f>
        <v>0</v>
      </c>
      <c r="T118" s="3"/>
      <c r="U118" s="284">
        <f>'YEAR 1'!U122+S118</f>
        <v>0</v>
      </c>
      <c r="V118" s="71"/>
    </row>
    <row r="119" spans="2:23" s="44" customFormat="1" ht="6" customHeight="1" thickBot="1" thickTop="1">
      <c r="B119" s="54"/>
      <c r="C119" s="55"/>
      <c r="D119" s="59"/>
      <c r="E119" s="59"/>
      <c r="F119" s="60"/>
      <c r="G119" s="60"/>
      <c r="H119" s="60"/>
      <c r="I119" s="60"/>
      <c r="J119" s="60"/>
      <c r="K119" s="60"/>
      <c r="L119" s="60"/>
      <c r="M119" s="60"/>
      <c r="Q119" s="224"/>
      <c r="U119" s="231"/>
      <c r="V119" s="88"/>
      <c r="W119" s="61"/>
    </row>
    <row r="120" spans="1:22" ht="24" customHeight="1" thickBot="1" thickTop="1">
      <c r="A120" s="3"/>
      <c r="B120" s="11"/>
      <c r="C120" s="12" t="s">
        <v>12</v>
      </c>
      <c r="D120" s="363" t="s">
        <v>3</v>
      </c>
      <c r="E120" s="361"/>
      <c r="F120" s="364"/>
      <c r="G120" s="364"/>
      <c r="H120" s="364"/>
      <c r="I120" s="364"/>
      <c r="J120" s="364"/>
      <c r="K120" s="364"/>
      <c r="L120" s="364"/>
      <c r="M120" s="365"/>
      <c r="N120" s="3"/>
      <c r="O120" s="3"/>
      <c r="P120" s="3"/>
      <c r="Q120" s="272">
        <f>IF('YEAR 1'!$U$4&gt;=2,'YEAR 1'!Q124,0)</f>
        <v>0</v>
      </c>
      <c r="R120" s="3"/>
      <c r="S120" s="256">
        <f>IF('YEAR 1'!$U$4&gt;=2,('YEAR 1'!S124*'YEAR 1'!$U$114)+'YEAR 1'!S124,0)</f>
        <v>0</v>
      </c>
      <c r="T120" s="3"/>
      <c r="U120" s="284">
        <f>'YEAR 1'!U124+S120</f>
        <v>0</v>
      </c>
      <c r="V120" s="71"/>
    </row>
    <row r="121" spans="1:23" s="5" customFormat="1" ht="24" customHeight="1" thickBot="1" thickTop="1">
      <c r="A121" s="8"/>
      <c r="B121" s="63"/>
      <c r="C121" s="17"/>
      <c r="D121" s="17" t="s">
        <v>48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>
        <f>SUM(S114:S120)</f>
        <v>0</v>
      </c>
      <c r="T121" s="17"/>
      <c r="U121" s="77">
        <f>SUM(U114:U120)</f>
        <v>0</v>
      </c>
      <c r="V121" s="73"/>
      <c r="W121" s="52"/>
    </row>
    <row r="122" ht="8.25" customHeight="1" thickBot="1"/>
    <row r="123" spans="1:23" s="150" customFormat="1" ht="24" customHeight="1" thickBot="1">
      <c r="A123" s="157"/>
      <c r="B123" s="285" t="s">
        <v>100</v>
      </c>
      <c r="C123" s="167"/>
      <c r="D123" s="367" t="s">
        <v>82</v>
      </c>
      <c r="E123" s="367"/>
      <c r="F123" s="3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54"/>
      <c r="U123" s="166"/>
      <c r="V123" s="168"/>
      <c r="W123" s="160"/>
    </row>
    <row r="124" spans="1:24" s="5" customFormat="1" ht="5.25" customHeight="1" thickBot="1">
      <c r="A124" s="8"/>
      <c r="B124" s="2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50"/>
      <c r="V124" s="70"/>
      <c r="W124" s="51"/>
      <c r="X124" s="8"/>
    </row>
    <row r="125" spans="1:24" s="5" customFormat="1" ht="26.25" customHeight="1" thickBot="1">
      <c r="A125" s="8"/>
      <c r="B125" s="28"/>
      <c r="C125" s="29"/>
      <c r="D125" s="371" t="s">
        <v>157</v>
      </c>
      <c r="E125" s="372"/>
      <c r="F125" s="372"/>
      <c r="G125" s="372"/>
      <c r="H125" s="372"/>
      <c r="I125" s="372"/>
      <c r="J125" s="372"/>
      <c r="K125" s="372"/>
      <c r="L125" s="372"/>
      <c r="M125" s="373"/>
      <c r="N125" s="84"/>
      <c r="O125" s="400" t="s">
        <v>164</v>
      </c>
      <c r="P125" s="401"/>
      <c r="Q125" s="401"/>
      <c r="R125" s="401"/>
      <c r="S125" s="402"/>
      <c r="T125" s="178"/>
      <c r="U125" s="288">
        <f>IF('YEAR 1'!$U$4&gt;=2,'YEAR 1'!U128,0)</f>
        <v>0</v>
      </c>
      <c r="V125" s="7"/>
      <c r="W125" s="200"/>
      <c r="X125" s="7"/>
    </row>
    <row r="126" spans="1:24" s="5" customFormat="1" ht="14.25" customHeight="1">
      <c r="A126" s="8"/>
      <c r="B126" s="28"/>
      <c r="C126" s="29"/>
      <c r="D126" s="29"/>
      <c r="E126" s="29"/>
      <c r="F126" s="29"/>
      <c r="G126" s="29"/>
      <c r="H126" s="8"/>
      <c r="I126" s="8"/>
      <c r="J126" s="8"/>
      <c r="K126" s="8"/>
      <c r="L126" s="8"/>
      <c r="M126" s="22"/>
      <c r="N126" s="8"/>
      <c r="O126" s="22"/>
      <c r="P126" s="22"/>
      <c r="Q126" s="22"/>
      <c r="R126" s="8"/>
      <c r="S126" s="8"/>
      <c r="T126" s="8"/>
      <c r="U126" s="32"/>
      <c r="V126" s="36"/>
      <c r="W126" s="33"/>
      <c r="X126" s="7"/>
    </row>
    <row r="127" spans="1:23" s="5" customFormat="1" ht="11.25" customHeight="1">
      <c r="A127" s="8"/>
      <c r="B127" s="2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22"/>
      <c r="N127" s="22"/>
      <c r="O127" s="22"/>
      <c r="P127" s="22"/>
      <c r="Q127" s="22"/>
      <c r="R127" s="8"/>
      <c r="S127" s="394"/>
      <c r="T127" s="394"/>
      <c r="U127" s="477" t="s">
        <v>126</v>
      </c>
      <c r="V127" s="70"/>
      <c r="W127" s="51"/>
    </row>
    <row r="128" spans="1:23" s="5" customFormat="1" ht="24" customHeight="1" thickBot="1">
      <c r="A128" s="8"/>
      <c r="B128" s="6"/>
      <c r="C128" s="8"/>
      <c r="D128" s="374" t="s">
        <v>41</v>
      </c>
      <c r="E128" s="374"/>
      <c r="F128" s="375"/>
      <c r="G128" s="8"/>
      <c r="H128" s="18"/>
      <c r="I128" s="8"/>
      <c r="J128" s="8"/>
      <c r="K128" s="22"/>
      <c r="L128" s="8"/>
      <c r="M128" s="10"/>
      <c r="N128" s="8"/>
      <c r="O128" s="10"/>
      <c r="P128" s="8"/>
      <c r="Q128" s="10"/>
      <c r="R128" s="10"/>
      <c r="S128" s="10" t="s">
        <v>29</v>
      </c>
      <c r="T128" s="10"/>
      <c r="U128" s="478"/>
      <c r="V128" s="70"/>
      <c r="W128" s="51"/>
    </row>
    <row r="129" spans="1:22" ht="24" customHeight="1" thickBot="1" thickTop="1">
      <c r="A129" s="3"/>
      <c r="B129" s="11"/>
      <c r="C129" s="12" t="s">
        <v>9</v>
      </c>
      <c r="D129" s="363" t="s">
        <v>25</v>
      </c>
      <c r="E129" s="361"/>
      <c r="F129" s="364"/>
      <c r="G129" s="364"/>
      <c r="H129" s="364"/>
      <c r="I129" s="364"/>
      <c r="J129" s="364"/>
      <c r="K129" s="364"/>
      <c r="L129" s="364"/>
      <c r="M129" s="365"/>
      <c r="N129" s="3"/>
      <c r="O129" s="3"/>
      <c r="P129" s="3"/>
      <c r="Q129" s="3"/>
      <c r="R129" s="3"/>
      <c r="S129" s="256">
        <f>IF('YEAR 1'!$U$4&gt;=2,('YEAR 1'!S133*'YEAR 1'!$U$129)+'YEAR 1'!S133,0)</f>
        <v>0</v>
      </c>
      <c r="T129" s="3"/>
      <c r="U129" s="284">
        <f>'YEAR 1'!U133+S129</f>
        <v>0</v>
      </c>
      <c r="V129" s="71"/>
    </row>
    <row r="130" spans="1:22" ht="6" customHeight="1" thickBot="1" thickTop="1">
      <c r="A130" s="3"/>
      <c r="B130" s="11"/>
      <c r="C130" s="1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80"/>
      <c r="V130" s="71"/>
    </row>
    <row r="131" spans="1:22" ht="24" customHeight="1" thickBot="1" thickTop="1">
      <c r="A131" s="3"/>
      <c r="B131" s="11"/>
      <c r="C131" s="12" t="s">
        <v>10</v>
      </c>
      <c r="D131" s="363" t="s">
        <v>26</v>
      </c>
      <c r="E131" s="361"/>
      <c r="F131" s="364"/>
      <c r="G131" s="364"/>
      <c r="H131" s="364"/>
      <c r="I131" s="364"/>
      <c r="J131" s="364"/>
      <c r="K131" s="364"/>
      <c r="L131" s="364"/>
      <c r="M131" s="365"/>
      <c r="N131" s="3"/>
      <c r="O131" s="3"/>
      <c r="P131" s="3"/>
      <c r="Q131" s="3"/>
      <c r="R131" s="3"/>
      <c r="S131" s="256">
        <f>IF('YEAR 1'!$U$4&gt;=2,('YEAR 1'!S135*'YEAR 1'!$U$129)+'YEAR 1'!S135,0)</f>
        <v>0</v>
      </c>
      <c r="T131" s="3"/>
      <c r="U131" s="284">
        <f>'YEAR 1'!U135+S131</f>
        <v>0</v>
      </c>
      <c r="V131" s="71"/>
    </row>
    <row r="132" spans="1:22" ht="6" customHeight="1" thickBot="1" thickTop="1">
      <c r="A132" s="3"/>
      <c r="B132" s="11"/>
      <c r="C132" s="1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80"/>
      <c r="V132" s="71"/>
    </row>
    <row r="133" spans="1:22" ht="24" customHeight="1" thickBot="1" thickTop="1">
      <c r="A133" s="3"/>
      <c r="B133" s="11"/>
      <c r="C133" s="12" t="s">
        <v>11</v>
      </c>
      <c r="D133" s="363" t="s">
        <v>27</v>
      </c>
      <c r="E133" s="361"/>
      <c r="F133" s="364"/>
      <c r="G133" s="364"/>
      <c r="H133" s="364"/>
      <c r="I133" s="364"/>
      <c r="J133" s="364"/>
      <c r="K133" s="364"/>
      <c r="L133" s="364"/>
      <c r="M133" s="365"/>
      <c r="N133" s="3"/>
      <c r="O133" s="3"/>
      <c r="P133" s="3"/>
      <c r="Q133" s="3"/>
      <c r="R133" s="3"/>
      <c r="S133" s="256">
        <f>IF('YEAR 1'!$U$4&gt;=2,('YEAR 1'!S137*'YEAR 1'!$U$129)+'YEAR 1'!S137,0)</f>
        <v>0</v>
      </c>
      <c r="T133" s="3"/>
      <c r="U133" s="284">
        <f>'YEAR 1'!U137+S133</f>
        <v>0</v>
      </c>
      <c r="V133" s="71"/>
    </row>
    <row r="134" spans="1:22" ht="6" customHeight="1" thickBot="1" thickTop="1">
      <c r="A134" s="3"/>
      <c r="B134" s="11"/>
      <c r="C134" s="1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80"/>
      <c r="V134" s="71"/>
    </row>
    <row r="135" spans="1:22" ht="24" customHeight="1" thickBot="1" thickTop="1">
      <c r="A135" s="3"/>
      <c r="B135" s="11"/>
      <c r="C135" s="12" t="s">
        <v>12</v>
      </c>
      <c r="D135" s="363" t="s">
        <v>28</v>
      </c>
      <c r="E135" s="361"/>
      <c r="F135" s="364"/>
      <c r="G135" s="364"/>
      <c r="H135" s="364"/>
      <c r="I135" s="364"/>
      <c r="J135" s="364"/>
      <c r="K135" s="364"/>
      <c r="L135" s="364"/>
      <c r="M135" s="365"/>
      <c r="N135" s="3"/>
      <c r="O135" s="3"/>
      <c r="P135" s="3"/>
      <c r="Q135" s="3"/>
      <c r="R135" s="3"/>
      <c r="S135" s="256">
        <f>IF('YEAR 1'!$U$4&gt;=2,('YEAR 1'!S139*'YEAR 1'!$U$129)+'YEAR 1'!S139,0)</f>
        <v>0</v>
      </c>
      <c r="T135" s="3"/>
      <c r="U135" s="284">
        <f>'YEAR 1'!U139+S135</f>
        <v>0</v>
      </c>
      <c r="V135" s="71"/>
    </row>
    <row r="136" spans="1:22" ht="6" customHeight="1" thickBot="1" thickTop="1">
      <c r="A136" s="3"/>
      <c r="B136" s="11"/>
      <c r="C136" s="1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80"/>
      <c r="V136" s="71"/>
    </row>
    <row r="137" spans="1:22" ht="24" customHeight="1" thickBot="1" thickTop="1">
      <c r="A137" s="3"/>
      <c r="B137" s="11"/>
      <c r="C137" s="12" t="s">
        <v>13</v>
      </c>
      <c r="D137" s="363" t="s">
        <v>31</v>
      </c>
      <c r="E137" s="361"/>
      <c r="F137" s="364"/>
      <c r="G137" s="364"/>
      <c r="H137" s="364"/>
      <c r="I137" s="364"/>
      <c r="J137" s="364"/>
      <c r="K137" s="364"/>
      <c r="L137" s="364"/>
      <c r="M137" s="365"/>
      <c r="N137" s="3"/>
      <c r="O137" s="3"/>
      <c r="P137" s="3"/>
      <c r="Q137" s="3"/>
      <c r="R137" s="3"/>
      <c r="S137" s="256">
        <f>IF('YEAR 1'!$U$4&gt;=2,('YEAR 1'!S141*'YEAR 1'!$U$129)+'YEAR 1'!S141,0)</f>
        <v>0</v>
      </c>
      <c r="T137" s="3"/>
      <c r="U137" s="284">
        <f>'YEAR 1'!U141+S137</f>
        <v>0</v>
      </c>
      <c r="V137" s="71"/>
    </row>
    <row r="138" spans="1:22" ht="6" customHeight="1" thickBot="1" thickTop="1">
      <c r="A138" s="3"/>
      <c r="B138" s="11"/>
      <c r="C138" s="1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80"/>
      <c r="V138" s="71"/>
    </row>
    <row r="139" spans="1:22" ht="24" customHeight="1" thickBot="1" thickTop="1">
      <c r="A139" s="3"/>
      <c r="B139" s="11"/>
      <c r="C139" s="12" t="s">
        <v>14</v>
      </c>
      <c r="D139" s="363" t="s">
        <v>42</v>
      </c>
      <c r="E139" s="361"/>
      <c r="F139" s="364"/>
      <c r="G139" s="364"/>
      <c r="H139" s="364"/>
      <c r="I139" s="364"/>
      <c r="J139" s="364"/>
      <c r="K139" s="364"/>
      <c r="L139" s="364"/>
      <c r="M139" s="365"/>
      <c r="N139" s="3"/>
      <c r="O139" s="3"/>
      <c r="P139" s="3"/>
      <c r="Q139" s="3"/>
      <c r="R139" s="3"/>
      <c r="S139" s="256">
        <f>IF('YEAR 1'!$U$4&gt;=2,('YEAR 1'!S143*'YEAR 1'!$U$129)+'YEAR 1'!S143,0)</f>
        <v>0</v>
      </c>
      <c r="T139" s="3"/>
      <c r="U139" s="284">
        <f>'YEAR 1'!U143+S139</f>
        <v>0</v>
      </c>
      <c r="V139" s="71"/>
    </row>
    <row r="140" spans="1:22" ht="6" customHeight="1" thickBot="1" thickTop="1">
      <c r="A140" s="3"/>
      <c r="B140" s="11"/>
      <c r="C140" s="55"/>
      <c r="D140" s="59"/>
      <c r="E140" s="59"/>
      <c r="F140" s="60"/>
      <c r="G140" s="60"/>
      <c r="H140" s="60"/>
      <c r="I140" s="60"/>
      <c r="J140" s="60"/>
      <c r="K140" s="60"/>
      <c r="L140" s="60"/>
      <c r="M140" s="60"/>
      <c r="N140" s="44"/>
      <c r="O140" s="44"/>
      <c r="P140" s="44"/>
      <c r="Q140" s="44"/>
      <c r="R140" s="44"/>
      <c r="S140" s="59"/>
      <c r="T140" s="44"/>
      <c r="U140" s="180"/>
      <c r="V140" s="71"/>
    </row>
    <row r="141" spans="1:22" ht="24" customHeight="1" thickBot="1" thickTop="1">
      <c r="A141" s="3"/>
      <c r="B141" s="11"/>
      <c r="C141" s="12" t="s">
        <v>15</v>
      </c>
      <c r="D141" s="363" t="s">
        <v>3</v>
      </c>
      <c r="E141" s="361"/>
      <c r="F141" s="364"/>
      <c r="G141" s="364"/>
      <c r="H141" s="364"/>
      <c r="I141" s="364"/>
      <c r="J141" s="364"/>
      <c r="K141" s="364"/>
      <c r="L141" s="364"/>
      <c r="M141" s="365"/>
      <c r="N141" s="3"/>
      <c r="O141" s="3"/>
      <c r="P141" s="3"/>
      <c r="Q141" s="3"/>
      <c r="R141" s="3"/>
      <c r="S141" s="256">
        <f>IF('YEAR 1'!$U$4&gt;=2,('YEAR 1'!S145*'YEAR 1'!$U$129)+'YEAR 1'!S145,0)</f>
        <v>0</v>
      </c>
      <c r="T141" s="3"/>
      <c r="U141" s="284">
        <f>'YEAR 1'!U145+S141</f>
        <v>0</v>
      </c>
      <c r="V141" s="71"/>
    </row>
    <row r="142" spans="1:23" s="5" customFormat="1" ht="24" customHeight="1" thickBot="1" thickTop="1">
      <c r="A142" s="8"/>
      <c r="B142" s="63"/>
      <c r="C142" s="17"/>
      <c r="D142" s="8" t="s">
        <v>49</v>
      </c>
      <c r="E142" s="8"/>
      <c r="F142" s="8"/>
      <c r="G142" s="8"/>
      <c r="H142" s="8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>
        <f>+SUM(S129:S141)</f>
        <v>0</v>
      </c>
      <c r="T142" s="17"/>
      <c r="U142" s="77">
        <f>+SUM(U129:U141)</f>
        <v>0</v>
      </c>
      <c r="V142" s="73"/>
      <c r="W142" s="52"/>
    </row>
    <row r="143" spans="2:23" s="169" customFormat="1" ht="24" customHeight="1">
      <c r="B143" s="289" t="s">
        <v>107</v>
      </c>
      <c r="C143" s="170"/>
      <c r="D143" s="415" t="s">
        <v>160</v>
      </c>
      <c r="E143" s="415"/>
      <c r="F143" s="415"/>
      <c r="G143" s="415"/>
      <c r="H143" s="415"/>
      <c r="S143" s="287">
        <f>S72+S95+S106+S121+S142</f>
        <v>0</v>
      </c>
      <c r="U143" s="287">
        <f>U72+U95+U106+U121+U142</f>
        <v>0</v>
      </c>
      <c r="V143" s="171"/>
      <c r="W143" s="172"/>
    </row>
    <row r="144" spans="1:24" ht="15" customHeight="1" thickBot="1">
      <c r="A144" s="3"/>
      <c r="B144" s="3"/>
      <c r="C144" s="3"/>
      <c r="D144" s="8"/>
      <c r="E144" s="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62"/>
      <c r="V144" s="34"/>
      <c r="X144" s="3"/>
    </row>
    <row r="145" spans="1:23" s="169" customFormat="1" ht="24" customHeight="1" thickBot="1">
      <c r="A145" s="174"/>
      <c r="B145" s="285" t="s">
        <v>105</v>
      </c>
      <c r="C145" s="158"/>
      <c r="D145" s="367" t="s">
        <v>106</v>
      </c>
      <c r="E145" s="367"/>
      <c r="F145" s="367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75"/>
      <c r="V145" s="176"/>
      <c r="W145" s="172"/>
    </row>
    <row r="146" spans="1:24" s="5" customFormat="1" ht="5.25" customHeight="1">
      <c r="A146" s="8"/>
      <c r="B146" s="28"/>
      <c r="C146" s="29"/>
      <c r="D146" s="29"/>
      <c r="E146" s="29"/>
      <c r="F146" s="29"/>
      <c r="G146" s="29"/>
      <c r="H146" s="8"/>
      <c r="I146" s="8"/>
      <c r="J146" s="8"/>
      <c r="K146" s="8"/>
      <c r="L146" s="8"/>
      <c r="M146" s="22"/>
      <c r="N146" s="8"/>
      <c r="O146" s="22"/>
      <c r="P146" s="22"/>
      <c r="Q146" s="22"/>
      <c r="R146" s="8"/>
      <c r="S146" s="8"/>
      <c r="T146" s="8"/>
      <c r="U146" s="32"/>
      <c r="V146" s="36"/>
      <c r="W146" s="33"/>
      <c r="X146" s="7"/>
    </row>
    <row r="147" spans="1:23" s="5" customFormat="1" ht="11.25" customHeight="1">
      <c r="A147" s="8"/>
      <c r="B147" s="28"/>
      <c r="C147" s="8"/>
      <c r="D147" s="192"/>
      <c r="E147" s="192"/>
      <c r="F147" s="8"/>
      <c r="G147" s="8"/>
      <c r="H147" s="8"/>
      <c r="I147" s="8"/>
      <c r="J147" s="8"/>
      <c r="K147" s="8"/>
      <c r="L147" s="8"/>
      <c r="M147" s="22"/>
      <c r="N147" s="22"/>
      <c r="O147" s="22"/>
      <c r="P147" s="22"/>
      <c r="Q147" s="22"/>
      <c r="R147" s="8"/>
      <c r="S147" s="394"/>
      <c r="T147" s="394"/>
      <c r="U147" s="50"/>
      <c r="V147" s="70"/>
      <c r="W147" s="51"/>
    </row>
    <row r="148" spans="1:23" s="5" customFormat="1" ht="27" customHeight="1" thickBot="1">
      <c r="A148" s="8"/>
      <c r="B148" s="6"/>
      <c r="C148" s="8"/>
      <c r="D148" s="374" t="s">
        <v>174</v>
      </c>
      <c r="E148" s="471"/>
      <c r="F148" s="471"/>
      <c r="G148" s="471"/>
      <c r="H148" s="471"/>
      <c r="I148" s="57"/>
      <c r="J148" s="8"/>
      <c r="K148" s="201"/>
      <c r="L148" s="85"/>
      <c r="M148" s="22" t="s">
        <v>30</v>
      </c>
      <c r="N148" s="85"/>
      <c r="O148" s="403" t="s">
        <v>128</v>
      </c>
      <c r="P148" s="411"/>
      <c r="Q148" s="411"/>
      <c r="R148" s="10"/>
      <c r="S148" s="10" t="s">
        <v>29</v>
      </c>
      <c r="T148" s="10"/>
      <c r="U148" s="233" t="s">
        <v>126</v>
      </c>
      <c r="V148" s="70"/>
      <c r="W148" s="51"/>
    </row>
    <row r="149" spans="1:22" ht="24" customHeight="1" thickBot="1" thickTop="1">
      <c r="A149" s="3"/>
      <c r="B149" s="11"/>
      <c r="C149" s="12" t="s">
        <v>9</v>
      </c>
      <c r="D149" s="360">
        <f>IF('YEAR 1'!$U$4&gt;=2,IF('YEAR 1'!D153&gt;"",'YEAR 1'!D153,""),"")</f>
      </c>
      <c r="E149" s="366"/>
      <c r="F149" s="362"/>
      <c r="G149" s="226"/>
      <c r="H149" s="359"/>
      <c r="I149" s="359"/>
      <c r="J149" s="89"/>
      <c r="K149" s="226"/>
      <c r="L149" s="227"/>
      <c r="M149" s="333">
        <f>IF('YEAR 1'!$U$4&gt;=2,'YEAR 1'!M153,0)</f>
        <v>0</v>
      </c>
      <c r="N149" s="209"/>
      <c r="O149" s="360"/>
      <c r="P149" s="361"/>
      <c r="Q149" s="362"/>
      <c r="R149" s="21"/>
      <c r="S149" s="256">
        <f>M149*O149</f>
        <v>0</v>
      </c>
      <c r="T149" s="89"/>
      <c r="U149" s="284">
        <f>'YEAR 1'!U153+S149</f>
        <v>0</v>
      </c>
      <c r="V149" s="71"/>
    </row>
    <row r="150" spans="1:22" ht="6" customHeight="1" thickBot="1" thickTop="1">
      <c r="A150" s="3"/>
      <c r="B150" s="11"/>
      <c r="C150" s="12"/>
      <c r="D150" s="20"/>
      <c r="E150" s="56"/>
      <c r="F150" s="210"/>
      <c r="G150" s="215"/>
      <c r="H150" s="214"/>
      <c r="I150" s="214"/>
      <c r="J150" s="89"/>
      <c r="K150" s="227"/>
      <c r="L150" s="227"/>
      <c r="M150" s="228"/>
      <c r="N150" s="209"/>
      <c r="O150" s="209"/>
      <c r="P150" s="209"/>
      <c r="Q150" s="209"/>
      <c r="R150" s="21"/>
      <c r="S150" s="179"/>
      <c r="T150" s="89"/>
      <c r="U150" s="180"/>
      <c r="V150" s="71"/>
    </row>
    <row r="151" spans="1:22" ht="24" customHeight="1" thickBot="1" thickTop="1">
      <c r="A151" s="3"/>
      <c r="B151" s="11"/>
      <c r="C151" s="12" t="s">
        <v>10</v>
      </c>
      <c r="D151" s="360">
        <f>IF('YEAR 1'!$U$4&gt;=2,IF('YEAR 1'!D155&gt;"",'YEAR 1'!D155,""),"")</f>
      </c>
      <c r="E151" s="366"/>
      <c r="F151" s="362"/>
      <c r="G151" s="226"/>
      <c r="H151" s="359"/>
      <c r="I151" s="359"/>
      <c r="J151" s="89"/>
      <c r="K151" s="226"/>
      <c r="L151" s="227"/>
      <c r="M151" s="333">
        <f>IF('YEAR 1'!$U$4&gt;=2,'YEAR 1'!M155,0)</f>
        <v>0</v>
      </c>
      <c r="N151" s="44"/>
      <c r="O151" s="360"/>
      <c r="P151" s="361"/>
      <c r="Q151" s="362"/>
      <c r="R151" s="3"/>
      <c r="S151" s="256">
        <f>M151*O151</f>
        <v>0</v>
      </c>
      <c r="T151" s="89"/>
      <c r="U151" s="284">
        <f>'YEAR 1'!U155+S151</f>
        <v>0</v>
      </c>
      <c r="V151" s="71"/>
    </row>
    <row r="152" spans="1:22" ht="6" customHeight="1" thickBot="1" thickTop="1">
      <c r="A152" s="3"/>
      <c r="B152" s="11"/>
      <c r="C152" s="12"/>
      <c r="D152" s="20"/>
      <c r="E152" s="56"/>
      <c r="F152" s="210"/>
      <c r="G152" s="215"/>
      <c r="H152" s="214"/>
      <c r="I152" s="214"/>
      <c r="J152" s="89"/>
      <c r="K152" s="227"/>
      <c r="L152" s="227"/>
      <c r="M152" s="229"/>
      <c r="N152" s="44"/>
      <c r="O152" s="44"/>
      <c r="P152" s="44"/>
      <c r="Q152" s="44"/>
      <c r="R152" s="3"/>
      <c r="S152" s="89"/>
      <c r="T152" s="89"/>
      <c r="U152" s="180"/>
      <c r="V152" s="71"/>
    </row>
    <row r="153" spans="1:22" ht="24" customHeight="1" thickBot="1" thickTop="1">
      <c r="A153" s="3"/>
      <c r="B153" s="11"/>
      <c r="C153" s="12" t="s">
        <v>11</v>
      </c>
      <c r="D153" s="360">
        <f>IF('YEAR 1'!$U$4&gt;=2,IF('YEAR 1'!D157&gt;"",'YEAR 1'!D157,""),"")</f>
      </c>
      <c r="E153" s="366"/>
      <c r="F153" s="362"/>
      <c r="G153" s="226"/>
      <c r="H153" s="359"/>
      <c r="I153" s="359"/>
      <c r="J153" s="89"/>
      <c r="K153" s="226"/>
      <c r="L153" s="227"/>
      <c r="M153" s="333">
        <f>IF('YEAR 1'!$U$4&gt;=2,'YEAR 1'!M157,0)</f>
        <v>0</v>
      </c>
      <c r="N153" s="44"/>
      <c r="O153" s="360"/>
      <c r="P153" s="361"/>
      <c r="Q153" s="362"/>
      <c r="R153" s="3"/>
      <c r="S153" s="256">
        <f>M153*O153</f>
        <v>0</v>
      </c>
      <c r="T153" s="89"/>
      <c r="U153" s="284">
        <f>'YEAR 1'!U157+S153</f>
        <v>0</v>
      </c>
      <c r="V153" s="71"/>
    </row>
    <row r="154" spans="1:22" ht="6" customHeight="1" thickBot="1" thickTop="1">
      <c r="A154" s="3"/>
      <c r="B154" s="11"/>
      <c r="C154" s="12"/>
      <c r="D154" s="20"/>
      <c r="E154" s="56"/>
      <c r="F154" s="210"/>
      <c r="G154" s="215"/>
      <c r="H154" s="214"/>
      <c r="I154" s="214"/>
      <c r="J154" s="89"/>
      <c r="K154" s="227"/>
      <c r="L154" s="227"/>
      <c r="M154" s="229"/>
      <c r="N154" s="44"/>
      <c r="O154" s="44"/>
      <c r="P154" s="44"/>
      <c r="Q154" s="44"/>
      <c r="R154" s="3"/>
      <c r="S154" s="89"/>
      <c r="T154" s="89"/>
      <c r="U154" s="180"/>
      <c r="V154" s="71"/>
    </row>
    <row r="155" spans="1:22" ht="24" customHeight="1" thickBot="1" thickTop="1">
      <c r="A155" s="3"/>
      <c r="B155" s="11"/>
      <c r="C155" s="12" t="s">
        <v>12</v>
      </c>
      <c r="D155" s="360">
        <f>IF('YEAR 1'!$U$4&gt;=2,IF('YEAR 1'!D159&gt;"",'YEAR 1'!D159,""),"")</f>
      </c>
      <c r="E155" s="366"/>
      <c r="F155" s="362"/>
      <c r="G155" s="226"/>
      <c r="H155" s="359"/>
      <c r="I155" s="359"/>
      <c r="J155" s="89"/>
      <c r="K155" s="226"/>
      <c r="L155" s="227"/>
      <c r="M155" s="333">
        <f>IF('YEAR 1'!$U$4&gt;=2,'YEAR 1'!M159,0)</f>
        <v>0</v>
      </c>
      <c r="N155" s="44"/>
      <c r="O155" s="360"/>
      <c r="P155" s="361"/>
      <c r="Q155" s="362"/>
      <c r="R155" s="3"/>
      <c r="S155" s="256">
        <f>M155*O155</f>
        <v>0</v>
      </c>
      <c r="T155" s="89"/>
      <c r="U155" s="284">
        <f>'YEAR 1'!U159+S155</f>
        <v>0</v>
      </c>
      <c r="V155" s="71"/>
    </row>
    <row r="156" spans="1:22" ht="24" customHeight="1" thickBot="1" thickTop="1">
      <c r="A156" s="3"/>
      <c r="B156" s="14"/>
      <c r="C156" s="4"/>
      <c r="D156" s="17" t="s">
        <v>50</v>
      </c>
      <c r="E156" s="1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7">
        <f>SUM(S149:S155)</f>
        <v>0</v>
      </c>
      <c r="T156" s="17"/>
      <c r="U156" s="77">
        <f>SUM(U149:U155)</f>
        <v>0</v>
      </c>
      <c r="V156" s="72"/>
    </row>
    <row r="157" spans="2:23" s="150" customFormat="1" ht="24" customHeight="1">
      <c r="B157" s="290" t="s">
        <v>108</v>
      </c>
      <c r="D157" s="476" t="s">
        <v>136</v>
      </c>
      <c r="E157" s="476"/>
      <c r="F157" s="476"/>
      <c r="G157" s="476"/>
      <c r="H157" s="476"/>
      <c r="S157" s="290">
        <f>S143+S156</f>
        <v>0</v>
      </c>
      <c r="U157" s="290">
        <f>U143+U156</f>
        <v>0</v>
      </c>
      <c r="V157" s="173"/>
      <c r="W157" s="160"/>
    </row>
    <row r="158" ht="15.75" customHeight="1" thickBot="1">
      <c r="B158" s="332"/>
    </row>
    <row r="159" spans="2:23" s="169" customFormat="1" ht="24" customHeight="1" thickBot="1">
      <c r="B159" s="285" t="s">
        <v>109</v>
      </c>
      <c r="C159" s="158"/>
      <c r="D159" s="367" t="s">
        <v>110</v>
      </c>
      <c r="E159" s="367"/>
      <c r="F159" s="367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77"/>
      <c r="V159" s="176"/>
      <c r="W159" s="172"/>
    </row>
    <row r="160" spans="2:22" ht="6" customHeight="1">
      <c r="B160" s="2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62"/>
      <c r="V160" s="71"/>
    </row>
    <row r="161" spans="2:23" ht="24" customHeight="1">
      <c r="B161" s="11"/>
      <c r="C161" s="3"/>
      <c r="D161" s="3"/>
      <c r="E161" s="3"/>
      <c r="F161" s="10" t="s">
        <v>32</v>
      </c>
      <c r="G161" s="3"/>
      <c r="H161" s="8" t="s">
        <v>35</v>
      </c>
      <c r="I161" s="8"/>
      <c r="J161" s="8"/>
      <c r="L161" s="8"/>
      <c r="M161" s="20"/>
      <c r="N161" s="20"/>
      <c r="O161" s="20"/>
      <c r="P161" s="20"/>
      <c r="Q161" s="20"/>
      <c r="R161" s="20"/>
      <c r="S161" s="20"/>
      <c r="T161" s="3"/>
      <c r="U161" s="51"/>
      <c r="V161" s="70"/>
      <c r="W161" s="51"/>
    </row>
    <row r="162" spans="2:22" ht="24" customHeight="1">
      <c r="B162" s="11"/>
      <c r="C162" s="3"/>
      <c r="D162" s="23" t="s">
        <v>34</v>
      </c>
      <c r="E162" s="23"/>
      <c r="F162" s="336">
        <f>IF('YEAR 1'!$U$4&gt;=2,'YEAR 1'!F166,0)</f>
        <v>0</v>
      </c>
      <c r="G162" s="23"/>
      <c r="H162" s="464">
        <f>IF('YEAR 1'!$U$4&gt;=2,IF('YEAR 1'!H166&gt;"",'YEAR 1'!H166,""),"")</f>
      </c>
      <c r="I162" s="465"/>
      <c r="J162" s="465"/>
      <c r="K162" s="465"/>
      <c r="L162" s="465"/>
      <c r="M162" s="465"/>
      <c r="N162" s="465"/>
      <c r="O162" s="465"/>
      <c r="P162" s="465"/>
      <c r="Q162" s="465"/>
      <c r="R162" s="465"/>
      <c r="S162" s="465"/>
      <c r="T162" s="465"/>
      <c r="U162" s="466"/>
      <c r="V162" s="71"/>
    </row>
    <row r="163" spans="2:22" ht="11.25" customHeight="1" thickBot="1">
      <c r="B163" s="14"/>
      <c r="C163" s="4"/>
      <c r="D163" s="4"/>
      <c r="E163" s="4"/>
      <c r="F163" s="1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35"/>
      <c r="V163" s="72"/>
    </row>
  </sheetData>
  <sheetProtection/>
  <mergeCells count="136">
    <mergeCell ref="O69:Q69"/>
    <mergeCell ref="O67:Q67"/>
    <mergeCell ref="C6:D6"/>
    <mergeCell ref="D14:F14"/>
    <mergeCell ref="D18:F18"/>
    <mergeCell ref="O58:Q58"/>
    <mergeCell ref="D59:H59"/>
    <mergeCell ref="D61:H61"/>
    <mergeCell ref="O59:Q59"/>
    <mergeCell ref="O10:S10"/>
    <mergeCell ref="M4:S4"/>
    <mergeCell ref="H4:L4"/>
    <mergeCell ref="A7:Q7"/>
    <mergeCell ref="C4:F4"/>
    <mergeCell ref="C40:D40"/>
    <mergeCell ref="D34:F34"/>
    <mergeCell ref="D22:F22"/>
    <mergeCell ref="H26:I26"/>
    <mergeCell ref="H28:I28"/>
    <mergeCell ref="S57:T57"/>
    <mergeCell ref="B1:U1"/>
    <mergeCell ref="S127:T127"/>
    <mergeCell ref="S112:T112"/>
    <mergeCell ref="P113:R113"/>
    <mergeCell ref="D39:F39"/>
    <mergeCell ref="M11:M13"/>
    <mergeCell ref="B2:T2"/>
    <mergeCell ref="D125:M125"/>
    <mergeCell ref="D143:H143"/>
    <mergeCell ref="D123:F123"/>
    <mergeCell ref="D139:M139"/>
    <mergeCell ref="H14:I14"/>
    <mergeCell ref="D13:F13"/>
    <mergeCell ref="D24:F24"/>
    <mergeCell ref="D26:F26"/>
    <mergeCell ref="D28:F28"/>
    <mergeCell ref="H24:I24"/>
    <mergeCell ref="D86:Q86"/>
    <mergeCell ref="D88:Q88"/>
    <mergeCell ref="D129:M129"/>
    <mergeCell ref="D128:F128"/>
    <mergeCell ref="O153:Q153"/>
    <mergeCell ref="H155:I155"/>
    <mergeCell ref="D135:M135"/>
    <mergeCell ref="O125:S125"/>
    <mergeCell ref="D153:F153"/>
    <mergeCell ref="D155:F155"/>
    <mergeCell ref="H162:U162"/>
    <mergeCell ref="D157:H157"/>
    <mergeCell ref="D159:F159"/>
    <mergeCell ref="H153:I153"/>
    <mergeCell ref="O155:Q155"/>
    <mergeCell ref="U127:U128"/>
    <mergeCell ref="S147:T147"/>
    <mergeCell ref="D145:F145"/>
    <mergeCell ref="D141:M141"/>
    <mergeCell ref="C47:D47"/>
    <mergeCell ref="O65:Q65"/>
    <mergeCell ref="D10:M10"/>
    <mergeCell ref="Q11:Q13"/>
    <mergeCell ref="O61:Q61"/>
    <mergeCell ref="O63:Q63"/>
    <mergeCell ref="O37:S37"/>
    <mergeCell ref="O11:O13"/>
    <mergeCell ref="S12:T12"/>
    <mergeCell ref="H20:I20"/>
    <mergeCell ref="D50:F50"/>
    <mergeCell ref="D63:H63"/>
    <mergeCell ref="D65:H65"/>
    <mergeCell ref="H151:I151"/>
    <mergeCell ref="D137:M137"/>
    <mergeCell ref="D133:M133"/>
    <mergeCell ref="D131:M131"/>
    <mergeCell ref="D56:F56"/>
    <mergeCell ref="D67:H67"/>
    <mergeCell ref="D69:H69"/>
    <mergeCell ref="D149:F149"/>
    <mergeCell ref="D151:F151"/>
    <mergeCell ref="O149:Q149"/>
    <mergeCell ref="O151:Q151"/>
    <mergeCell ref="H149:I149"/>
    <mergeCell ref="D41:F41"/>
    <mergeCell ref="D46:F46"/>
    <mergeCell ref="D43:H43"/>
    <mergeCell ref="D48:G48"/>
    <mergeCell ref="D120:M120"/>
    <mergeCell ref="D103:M103"/>
    <mergeCell ref="D108:F108"/>
    <mergeCell ref="D76:Q76"/>
    <mergeCell ref="D78:Q78"/>
    <mergeCell ref="D80:Q80"/>
    <mergeCell ref="O148:Q148"/>
    <mergeCell ref="D148:H148"/>
    <mergeCell ref="D118:M118"/>
    <mergeCell ref="D114:M114"/>
    <mergeCell ref="D84:Q84"/>
    <mergeCell ref="H30:I30"/>
    <mergeCell ref="D30:F30"/>
    <mergeCell ref="D116:M116"/>
    <mergeCell ref="D90:Q90"/>
    <mergeCell ref="D92:Q92"/>
    <mergeCell ref="D95:H95"/>
    <mergeCell ref="D102:F102"/>
    <mergeCell ref="H109:Q109"/>
    <mergeCell ref="D75:F75"/>
    <mergeCell ref="D105:M105"/>
    <mergeCell ref="B56:C56"/>
    <mergeCell ref="H56:S56"/>
    <mergeCell ref="U73:V73"/>
    <mergeCell ref="U12:U13"/>
    <mergeCell ref="H18:I18"/>
    <mergeCell ref="D37:M37"/>
    <mergeCell ref="D73:M73"/>
    <mergeCell ref="S46:T46"/>
    <mergeCell ref="U35:V35"/>
    <mergeCell ref="D35:K35"/>
    <mergeCell ref="D110:M110"/>
    <mergeCell ref="O110:S110"/>
    <mergeCell ref="D113:F113"/>
    <mergeCell ref="S101:T101"/>
    <mergeCell ref="D52:G52"/>
    <mergeCell ref="D99:M99"/>
    <mergeCell ref="D94:Q94"/>
    <mergeCell ref="O99:S99"/>
    <mergeCell ref="D82:Q82"/>
    <mergeCell ref="C58:D58"/>
    <mergeCell ref="U8:V8"/>
    <mergeCell ref="F6:U6"/>
    <mergeCell ref="U74:U75"/>
    <mergeCell ref="U101:U102"/>
    <mergeCell ref="D16:F16"/>
    <mergeCell ref="D20:F20"/>
    <mergeCell ref="H22:I22"/>
    <mergeCell ref="H16:I16"/>
    <mergeCell ref="F32:Q32"/>
    <mergeCell ref="D33:H33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54" max="21" man="1"/>
    <brk id="106" max="21" man="1"/>
  </rowBreaks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2"/>
  <sheetViews>
    <sheetView showGridLines="0" zoomScale="90" zoomScaleNormal="90" zoomScalePageLayoutView="0" workbookViewId="0" topLeftCell="A34">
      <selection activeCell="Z52" sqref="Z52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4" customWidth="1"/>
    <col min="22" max="22" width="1.1484375" style="30" customWidth="1"/>
    <col min="23" max="23" width="16.28125" style="34" customWidth="1"/>
    <col min="24" max="16384" width="9.140625" style="1" customWidth="1"/>
  </cols>
  <sheetData>
    <row r="1" spans="2:21" ht="24" customHeight="1">
      <c r="B1" s="479" t="s">
        <v>165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5"/>
    </row>
    <row r="2" spans="2:20" ht="17.25" customHeight="1">
      <c r="B2" s="479" t="s">
        <v>134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ht="4.5" customHeight="1"/>
    <row r="4" spans="2:23" ht="15.75" customHeight="1">
      <c r="B4" s="93"/>
      <c r="C4" s="486" t="s">
        <v>53</v>
      </c>
      <c r="D4" s="486"/>
      <c r="E4" s="486"/>
      <c r="F4" s="486"/>
      <c r="G4" s="93"/>
      <c r="H4" s="460">
        <f>IF('YEAR 1'!$U$4&gt;=3,IF('YEAR 1'!H4&gt;"",'YEAR 1'!H4,""),"")</f>
      </c>
      <c r="I4" s="461"/>
      <c r="J4" s="461"/>
      <c r="K4" s="482"/>
      <c r="L4" s="483"/>
      <c r="M4" s="480"/>
      <c r="N4" s="481"/>
      <c r="O4" s="481"/>
      <c r="P4" s="481"/>
      <c r="Q4" s="481"/>
      <c r="R4" s="481"/>
      <c r="S4" s="481"/>
      <c r="T4" s="215"/>
      <c r="U4" s="230"/>
      <c r="V4" s="232"/>
      <c r="W4" s="180"/>
    </row>
    <row r="5" spans="2:20" ht="11.25" customHeight="1">
      <c r="B5" s="93"/>
      <c r="D5" s="93"/>
      <c r="E5" s="93"/>
      <c r="F5" s="95"/>
      <c r="G5" s="9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4"/>
    </row>
    <row r="6" spans="2:23" ht="15.75" customHeight="1">
      <c r="B6" s="93"/>
      <c r="C6" s="486" t="s">
        <v>54</v>
      </c>
      <c r="D6" s="486"/>
      <c r="E6" s="191"/>
      <c r="F6" s="456">
        <f>IF('YEAR 1'!$U$4&gt;=3,IF('YEAR 1'!F6&gt;"",'YEAR 1'!F6,""),"")</f>
      </c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8"/>
      <c r="V6" s="31"/>
      <c r="W6" s="51"/>
    </row>
    <row r="7" spans="1:19" ht="15.75" customHeight="1" thickBo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2"/>
      <c r="S7" s="2"/>
    </row>
    <row r="8" spans="2:24" s="150" customFormat="1" ht="24" customHeight="1" thickBot="1">
      <c r="B8" s="151"/>
      <c r="C8" s="293" t="s">
        <v>61</v>
      </c>
      <c r="D8" s="293" t="s">
        <v>4</v>
      </c>
      <c r="E8" s="153"/>
      <c r="F8" s="152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419"/>
      <c r="V8" s="420"/>
      <c r="W8" s="155"/>
      <c r="X8"/>
    </row>
    <row r="9" spans="2:24" s="5" customFormat="1" ht="5.25" customHeight="1" thickBot="1">
      <c r="B9" s="28"/>
      <c r="C9" s="29"/>
      <c r="D9" s="29"/>
      <c r="E9" s="29"/>
      <c r="F9" s="29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2"/>
      <c r="V9" s="36"/>
      <c r="W9" s="33"/>
      <c r="X9" s="7"/>
    </row>
    <row r="10" spans="2:23" s="5" customFormat="1" ht="26.25" customHeight="1" thickBot="1">
      <c r="B10" s="28"/>
      <c r="C10" s="29"/>
      <c r="D10" s="371" t="s">
        <v>157</v>
      </c>
      <c r="E10" s="372"/>
      <c r="F10" s="372"/>
      <c r="G10" s="372"/>
      <c r="H10" s="372"/>
      <c r="I10" s="372"/>
      <c r="J10" s="372"/>
      <c r="K10" s="372"/>
      <c r="L10" s="372"/>
      <c r="M10" s="373"/>
      <c r="N10" s="84"/>
      <c r="O10" s="381" t="s">
        <v>166</v>
      </c>
      <c r="P10" s="487"/>
      <c r="Q10" s="487"/>
      <c r="R10" s="487"/>
      <c r="S10" s="488"/>
      <c r="T10" s="178"/>
      <c r="U10" s="288">
        <f>IF('YEAR 1'!$U$4&gt;=3,'YEAR 2'!U10,0)</f>
        <v>0</v>
      </c>
      <c r="V10" s="7"/>
      <c r="W10" s="6"/>
    </row>
    <row r="11" spans="2:24" s="5" customFormat="1" ht="11.25" customHeight="1">
      <c r="B11" s="28"/>
      <c r="C11" s="29"/>
      <c r="D11" s="82"/>
      <c r="E11" s="82"/>
      <c r="F11" s="82"/>
      <c r="G11" s="82"/>
      <c r="H11" s="83"/>
      <c r="I11" s="84"/>
      <c r="J11" s="84"/>
      <c r="K11" s="84"/>
      <c r="L11" s="84"/>
      <c r="M11" s="455" t="s">
        <v>122</v>
      </c>
      <c r="N11" s="84"/>
      <c r="O11" s="452" t="s">
        <v>123</v>
      </c>
      <c r="P11" s="84"/>
      <c r="Q11" s="452" t="s">
        <v>124</v>
      </c>
      <c r="R11" s="85"/>
      <c r="S11" s="86"/>
      <c r="T11" s="87"/>
      <c r="U11" s="86"/>
      <c r="V11" s="36"/>
      <c r="W11" s="33"/>
      <c r="X11" s="7"/>
    </row>
    <row r="12" spans="2:24" s="5" customFormat="1" ht="14.25" customHeight="1">
      <c r="B12" s="28"/>
      <c r="C12" s="29"/>
      <c r="D12" s="29"/>
      <c r="E12" s="29"/>
      <c r="F12" s="29"/>
      <c r="G12" s="29"/>
      <c r="H12" s="8"/>
      <c r="I12" s="8"/>
      <c r="J12" s="8"/>
      <c r="K12" s="8"/>
      <c r="L12" s="8"/>
      <c r="M12" s="474"/>
      <c r="N12" s="8"/>
      <c r="O12" s="474"/>
      <c r="P12" s="22"/>
      <c r="Q12" s="474"/>
      <c r="R12" s="8"/>
      <c r="S12" s="394"/>
      <c r="T12" s="394"/>
      <c r="U12" s="450" t="s">
        <v>126</v>
      </c>
      <c r="V12" s="36"/>
      <c r="W12" s="33"/>
      <c r="X12" s="7"/>
    </row>
    <row r="13" spans="2:24" s="5" customFormat="1" ht="13.5" customHeight="1" thickBot="1">
      <c r="B13" s="6"/>
      <c r="C13" s="8"/>
      <c r="D13" s="395" t="s">
        <v>0</v>
      </c>
      <c r="E13" s="395"/>
      <c r="F13" s="395"/>
      <c r="G13" s="9"/>
      <c r="H13" s="8" t="s">
        <v>111</v>
      </c>
      <c r="I13" s="10"/>
      <c r="J13" s="10"/>
      <c r="K13" s="10" t="s">
        <v>19</v>
      </c>
      <c r="L13" s="10"/>
      <c r="M13" s="454"/>
      <c r="N13" s="10"/>
      <c r="O13" s="454"/>
      <c r="P13" s="8"/>
      <c r="Q13" s="454"/>
      <c r="R13" s="10"/>
      <c r="S13" s="10" t="s">
        <v>143</v>
      </c>
      <c r="T13" s="19"/>
      <c r="U13" s="451"/>
      <c r="V13" s="70"/>
      <c r="W13" s="51"/>
      <c r="X13"/>
    </row>
    <row r="14" spans="2:22" ht="24" customHeight="1" thickBot="1" thickTop="1">
      <c r="B14" s="11"/>
      <c r="C14" s="12" t="s">
        <v>9</v>
      </c>
      <c r="D14" s="460">
        <f>IF('YEAR 1'!$U$4&gt;=3,IF('YEAR 1'!D16&gt;"",'YEAR 1'!D16,""),"")</f>
      </c>
      <c r="E14" s="461"/>
      <c r="F14" s="462"/>
      <c r="G14" s="211"/>
      <c r="H14" s="460">
        <f>IF('YEAR 1'!$U$4&gt;=3,IF('YEAR 1'!H16&gt;"",'YEAR 1'!H16,""),"")</f>
      </c>
      <c r="I14" s="462"/>
      <c r="J14" s="24"/>
      <c r="K14" s="256">
        <f>IF('YEAR 1'!$U$4&gt;=3,('YEAR 2'!K14*'YEAR 2'!$U$10)+'YEAR 2'!K14,0)</f>
        <v>0</v>
      </c>
      <c r="L14" s="24"/>
      <c r="M14" s="257">
        <f>IF('YEAR 1'!$U$4&gt;=3,'YEAR 2'!M14,0)</f>
        <v>0</v>
      </c>
      <c r="N14" s="37"/>
      <c r="O14" s="257">
        <f>IF('YEAR 1'!$U$4&gt;=3,'YEAR 2'!O14,0)</f>
        <v>0</v>
      </c>
      <c r="P14" s="260"/>
      <c r="Q14" s="257">
        <f>IF('YEAR 1'!$U$4&gt;=3,'YEAR 2'!Q14,0)</f>
        <v>0</v>
      </c>
      <c r="R14" s="24"/>
      <c r="S14" s="256">
        <f>K14*(M14+O14+Q14)</f>
        <v>0</v>
      </c>
      <c r="T14" s="24"/>
      <c r="U14" s="284">
        <f>'YEAR 2'!U14+S14</f>
        <v>0</v>
      </c>
      <c r="V14" s="71"/>
    </row>
    <row r="15" spans="2:22" ht="4.5" customHeight="1" thickBot="1" thickTop="1">
      <c r="B15" s="25"/>
      <c r="C15" s="26"/>
      <c r="D15" s="212"/>
      <c r="E15" s="212"/>
      <c r="F15" s="212"/>
      <c r="G15" s="213"/>
      <c r="H15" s="212"/>
      <c r="I15" s="212"/>
      <c r="J15" s="24"/>
      <c r="K15" s="27"/>
      <c r="L15" s="24"/>
      <c r="M15" s="39"/>
      <c r="N15" s="37"/>
      <c r="O15" s="39"/>
      <c r="P15" s="37"/>
      <c r="Q15" s="37"/>
      <c r="R15" s="24"/>
      <c r="S15" s="24"/>
      <c r="T15" s="24"/>
      <c r="U15" s="180"/>
      <c r="V15" s="71"/>
    </row>
    <row r="16" spans="2:22" ht="24" customHeight="1" thickBot="1" thickTop="1">
      <c r="B16" s="11"/>
      <c r="C16" s="12" t="s">
        <v>10</v>
      </c>
      <c r="D16" s="460">
        <f>IF('YEAR 1'!$U$4&gt;=3,IF('YEAR 1'!D18&gt;"",'YEAR 1'!D18,""),"")</f>
      </c>
      <c r="E16" s="461"/>
      <c r="F16" s="462"/>
      <c r="G16" s="211"/>
      <c r="H16" s="460">
        <f>IF('YEAR 1'!$U$4&gt;=3,IF('YEAR 1'!H18&gt;"",'YEAR 1'!H18,""),"")</f>
      </c>
      <c r="I16" s="462"/>
      <c r="J16" s="24"/>
      <c r="K16" s="256">
        <f>IF('YEAR 1'!$U$4&gt;=3,('YEAR 2'!K16*'YEAR 2'!$U$10)+'YEAR 2'!K16,0)</f>
        <v>0</v>
      </c>
      <c r="L16" s="24"/>
      <c r="M16" s="257">
        <f>IF('YEAR 1'!$U$4&gt;=3,'YEAR 2'!M16,0)</f>
        <v>0</v>
      </c>
      <c r="N16" s="37"/>
      <c r="O16" s="257">
        <f>IF('YEAR 1'!$U$4&gt;=3,'YEAR 2'!O16,0)</f>
        <v>0</v>
      </c>
      <c r="P16" s="40"/>
      <c r="Q16" s="257">
        <f>IF('YEAR 1'!$U$4&gt;=3,'YEAR 2'!Q16,0)</f>
        <v>0</v>
      </c>
      <c r="R16" s="24"/>
      <c r="S16" s="256">
        <f>K16*(M16+O16+Q16)</f>
        <v>0</v>
      </c>
      <c r="T16" s="24"/>
      <c r="U16" s="284">
        <f>'YEAR 2'!U16+S16</f>
        <v>0</v>
      </c>
      <c r="V16" s="71"/>
    </row>
    <row r="17" spans="2:22" ht="4.5" customHeight="1" thickBot="1" thickTop="1">
      <c r="B17" s="25"/>
      <c r="C17" s="26"/>
      <c r="D17" s="212"/>
      <c r="E17" s="212"/>
      <c r="F17" s="212"/>
      <c r="G17" s="213"/>
      <c r="H17" s="212"/>
      <c r="I17" s="212"/>
      <c r="J17" s="24"/>
      <c r="K17" s="27"/>
      <c r="L17" s="24"/>
      <c r="M17" s="41"/>
      <c r="N17" s="37"/>
      <c r="O17" s="39"/>
      <c r="P17" s="37"/>
      <c r="Q17" s="37"/>
      <c r="R17" s="24"/>
      <c r="S17" s="24"/>
      <c r="T17" s="24"/>
      <c r="U17" s="180"/>
      <c r="V17" s="71"/>
    </row>
    <row r="18" spans="2:22" ht="24" customHeight="1" thickBot="1" thickTop="1">
      <c r="B18" s="11"/>
      <c r="C18" s="12" t="s">
        <v>11</v>
      </c>
      <c r="D18" s="460">
        <f>IF('YEAR 1'!$U$4&gt;=3,IF('YEAR 1'!D20&gt;"",'YEAR 1'!D20,""),"")</f>
      </c>
      <c r="E18" s="461"/>
      <c r="F18" s="462"/>
      <c r="G18" s="211"/>
      <c r="H18" s="460">
        <f>IF('YEAR 1'!$U$4&gt;=3,IF('YEAR 1'!H20&gt;"",'YEAR 1'!H20,""),"")</f>
      </c>
      <c r="I18" s="462"/>
      <c r="J18" s="24"/>
      <c r="K18" s="256">
        <f>IF('YEAR 1'!$U$4&gt;=3,('YEAR 2'!K18*'YEAR 2'!$U$10)+'YEAR 2'!K18,0)</f>
        <v>0</v>
      </c>
      <c r="L18" s="24"/>
      <c r="M18" s="257">
        <f>IF('YEAR 1'!$U$4&gt;=3,'YEAR 2'!M18,0)</f>
        <v>0</v>
      </c>
      <c r="N18" s="37"/>
      <c r="O18" s="257">
        <f>IF('YEAR 1'!$U$4&gt;=3,'YEAR 2'!O18,0)</f>
        <v>0</v>
      </c>
      <c r="P18" s="40"/>
      <c r="Q18" s="257">
        <f>IF('YEAR 1'!$U$4&gt;=3,'YEAR 2'!Q18,0)</f>
        <v>0</v>
      </c>
      <c r="R18" s="24"/>
      <c r="S18" s="256">
        <f>K18*(M18+O18+Q18)</f>
        <v>0</v>
      </c>
      <c r="T18" s="24"/>
      <c r="U18" s="284">
        <f>'YEAR 2'!U18+S18</f>
        <v>0</v>
      </c>
      <c r="V18" s="71"/>
    </row>
    <row r="19" spans="2:22" ht="4.5" customHeight="1" thickBot="1" thickTop="1">
      <c r="B19" s="25"/>
      <c r="C19" s="26"/>
      <c r="D19" s="212"/>
      <c r="E19" s="212"/>
      <c r="F19" s="212"/>
      <c r="G19" s="213"/>
      <c r="H19" s="212"/>
      <c r="I19" s="212"/>
      <c r="J19" s="24"/>
      <c r="K19" s="27"/>
      <c r="L19" s="24"/>
      <c r="M19" s="39"/>
      <c r="N19" s="37"/>
      <c r="O19" s="39"/>
      <c r="P19" s="37"/>
      <c r="Q19" s="37"/>
      <c r="R19" s="24"/>
      <c r="S19" s="24"/>
      <c r="T19" s="24"/>
      <c r="U19" s="180"/>
      <c r="V19" s="71"/>
    </row>
    <row r="20" spans="2:22" ht="24" customHeight="1" thickBot="1" thickTop="1">
      <c r="B20" s="11"/>
      <c r="C20" s="12" t="s">
        <v>12</v>
      </c>
      <c r="D20" s="460">
        <f>IF('YEAR 1'!$U$4&gt;=3,IF('YEAR 1'!D22&gt;"",'YEAR 1'!D22,""),"")</f>
      </c>
      <c r="E20" s="461"/>
      <c r="F20" s="462"/>
      <c r="G20" s="211"/>
      <c r="H20" s="460">
        <f>IF('YEAR 1'!$U$4&gt;=3,IF('YEAR 1'!H22&gt;"",'YEAR 1'!H22,""),"")</f>
      </c>
      <c r="I20" s="462"/>
      <c r="J20" s="24"/>
      <c r="K20" s="256">
        <f>IF('YEAR 1'!$U$4&gt;=3,('YEAR 2'!K20*'YEAR 2'!$U$10)+'YEAR 2'!K20,0)</f>
        <v>0</v>
      </c>
      <c r="L20" s="24"/>
      <c r="M20" s="257">
        <f>IF('YEAR 1'!$U$4&gt;=3,'YEAR 2'!M20,0)</f>
        <v>0</v>
      </c>
      <c r="N20" s="37"/>
      <c r="O20" s="257">
        <f>IF('YEAR 1'!$U$4&gt;=3,'YEAR 2'!O20,0)</f>
        <v>0</v>
      </c>
      <c r="P20" s="37"/>
      <c r="Q20" s="257">
        <f>IF('YEAR 1'!$U$4&gt;=3,'YEAR 2'!Q20,0)</f>
        <v>0</v>
      </c>
      <c r="R20" s="24"/>
      <c r="S20" s="256">
        <f>K20*(M20+O20+Q20)</f>
        <v>0</v>
      </c>
      <c r="T20" s="24"/>
      <c r="U20" s="284">
        <f>'YEAR 2'!U20+S20</f>
        <v>0</v>
      </c>
      <c r="V20" s="71"/>
    </row>
    <row r="21" spans="2:22" ht="4.5" customHeight="1" thickBot="1" thickTop="1">
      <c r="B21" s="25"/>
      <c r="C21" s="26"/>
      <c r="D21" s="212"/>
      <c r="E21" s="212"/>
      <c r="F21" s="212"/>
      <c r="G21" s="213"/>
      <c r="H21" s="212"/>
      <c r="I21" s="212"/>
      <c r="J21" s="24"/>
      <c r="K21" s="27"/>
      <c r="L21" s="24"/>
      <c r="M21" s="39"/>
      <c r="N21" s="37"/>
      <c r="O21" s="39"/>
      <c r="P21" s="37"/>
      <c r="Q21" s="258"/>
      <c r="R21" s="24"/>
      <c r="S21" s="24"/>
      <c r="T21" s="24"/>
      <c r="U21" s="180"/>
      <c r="V21" s="71"/>
    </row>
    <row r="22" spans="2:22" ht="24" customHeight="1" thickBot="1" thickTop="1">
      <c r="B22" s="11"/>
      <c r="C22" s="12" t="s">
        <v>13</v>
      </c>
      <c r="D22" s="460">
        <f>IF('YEAR 1'!$U$4&gt;=3,IF('YEAR 1'!D24&gt;"",'YEAR 1'!D24,""),"")</f>
      </c>
      <c r="E22" s="461"/>
      <c r="F22" s="462"/>
      <c r="G22" s="211"/>
      <c r="H22" s="460">
        <f>IF('YEAR 1'!$U$4&gt;=3,IF('YEAR 1'!H24&gt;"",'YEAR 1'!H24,""),"")</f>
      </c>
      <c r="I22" s="462"/>
      <c r="J22" s="24"/>
      <c r="K22" s="256">
        <f>IF('YEAR 1'!$U$4&gt;=3,('YEAR 2'!K22*'YEAR 2'!$U$10)+'YEAR 2'!K22,0)</f>
        <v>0</v>
      </c>
      <c r="L22" s="24"/>
      <c r="M22" s="257">
        <f>IF('YEAR 1'!$U$4&gt;=3,'YEAR 2'!M22,0)</f>
        <v>0</v>
      </c>
      <c r="N22" s="37"/>
      <c r="O22" s="257">
        <f>IF('YEAR 1'!$U$4&gt;=3,'YEAR 2'!O22,0)</f>
        <v>0</v>
      </c>
      <c r="P22" s="40"/>
      <c r="Q22" s="257">
        <f>IF('YEAR 1'!$U$4&gt;=3,'YEAR 2'!Q22,0)</f>
        <v>0</v>
      </c>
      <c r="R22" s="24"/>
      <c r="S22" s="256">
        <f>K22*(M22+O22+Q22)</f>
        <v>0</v>
      </c>
      <c r="T22" s="202"/>
      <c r="U22" s="284">
        <f>'YEAR 2'!U22+S22</f>
        <v>0</v>
      </c>
      <c r="V22" s="71"/>
    </row>
    <row r="23" spans="2:22" ht="4.5" customHeight="1" thickBot="1" thickTop="1">
      <c r="B23" s="25"/>
      <c r="C23" s="26"/>
      <c r="D23" s="212"/>
      <c r="E23" s="212"/>
      <c r="F23" s="212"/>
      <c r="G23" s="213"/>
      <c r="H23" s="212"/>
      <c r="I23" s="212"/>
      <c r="J23" s="24"/>
      <c r="K23" s="27"/>
      <c r="L23" s="24"/>
      <c r="M23" s="42"/>
      <c r="N23" s="37"/>
      <c r="O23" s="39"/>
      <c r="P23" s="37"/>
      <c r="Q23" s="37"/>
      <c r="R23" s="24"/>
      <c r="S23" s="24"/>
      <c r="T23" s="24"/>
      <c r="U23" s="180"/>
      <c r="V23" s="71"/>
    </row>
    <row r="24" spans="2:22" ht="24" customHeight="1" thickBot="1" thickTop="1">
      <c r="B24" s="11"/>
      <c r="C24" s="12" t="s">
        <v>14</v>
      </c>
      <c r="D24" s="460">
        <f>IF('YEAR 1'!$U$4&gt;=3,IF('YEAR 1'!D26&gt;"",'YEAR 1'!D26,""),"")</f>
      </c>
      <c r="E24" s="461"/>
      <c r="F24" s="462"/>
      <c r="G24" s="211"/>
      <c r="H24" s="460">
        <f>IF('YEAR 1'!$U$4&gt;=3,IF('YEAR 1'!H26&gt;"",'YEAR 1'!H26,""),"")</f>
      </c>
      <c r="I24" s="462"/>
      <c r="J24" s="24"/>
      <c r="K24" s="256">
        <f>IF('YEAR 1'!$U$4&gt;=3,('YEAR 2'!K24*'YEAR 2'!$U$10)+'YEAR 2'!K24,0)</f>
        <v>0</v>
      </c>
      <c r="L24" s="24"/>
      <c r="M24" s="257">
        <f>IF('YEAR 1'!$U$4&gt;=3,'YEAR 2'!M24,0)</f>
        <v>0</v>
      </c>
      <c r="N24" s="37"/>
      <c r="O24" s="257">
        <f>IF('YEAR 1'!$U$4&gt;=3,'YEAR 2'!O24,0)</f>
        <v>0</v>
      </c>
      <c r="P24" s="40"/>
      <c r="Q24" s="257">
        <f>IF('YEAR 1'!$U$4&gt;=3,'YEAR 2'!Q24,0)</f>
        <v>0</v>
      </c>
      <c r="R24" s="24"/>
      <c r="S24" s="256">
        <f>K24*(M24+O24+Q24)</f>
        <v>0</v>
      </c>
      <c r="T24" s="24"/>
      <c r="U24" s="284">
        <f>'YEAR 2'!U24+S24</f>
        <v>0</v>
      </c>
      <c r="V24" s="71"/>
    </row>
    <row r="25" spans="2:22" ht="4.5" customHeight="1" thickBot="1" thickTop="1">
      <c r="B25" s="25"/>
      <c r="C25" s="26"/>
      <c r="D25" s="212"/>
      <c r="E25" s="212"/>
      <c r="F25" s="212"/>
      <c r="G25" s="213"/>
      <c r="H25" s="212"/>
      <c r="I25" s="212"/>
      <c r="J25" s="24"/>
      <c r="K25" s="27"/>
      <c r="L25" s="24"/>
      <c r="M25" s="39"/>
      <c r="N25" s="37"/>
      <c r="O25" s="39"/>
      <c r="P25" s="37"/>
      <c r="Q25" s="37"/>
      <c r="R25" s="24"/>
      <c r="S25" s="24"/>
      <c r="T25" s="24"/>
      <c r="U25" s="180"/>
      <c r="V25" s="71"/>
    </row>
    <row r="26" spans="2:22" ht="24" customHeight="1" thickBot="1" thickTop="1">
      <c r="B26" s="11"/>
      <c r="C26" s="12" t="s">
        <v>15</v>
      </c>
      <c r="D26" s="460">
        <f>IF('YEAR 1'!$U$4&gt;=3,IF('YEAR 1'!D28&gt;"",'YEAR 1'!D28,""),"")</f>
      </c>
      <c r="E26" s="461"/>
      <c r="F26" s="462"/>
      <c r="G26" s="211"/>
      <c r="H26" s="460">
        <f>IF('YEAR 1'!$U$4&gt;=3,IF('YEAR 1'!H28&gt;"",'YEAR 1'!H28,""),"")</f>
      </c>
      <c r="I26" s="462"/>
      <c r="J26" s="24"/>
      <c r="K26" s="256">
        <f>IF('YEAR 1'!$U$4&gt;=3,('YEAR 2'!K26*'YEAR 2'!$U$10)+'YEAR 2'!K26,0)</f>
        <v>0</v>
      </c>
      <c r="L26" s="24"/>
      <c r="M26" s="257">
        <f>IF('YEAR 1'!$U$4&gt;=3,'YEAR 2'!M26,0)</f>
        <v>0</v>
      </c>
      <c r="N26" s="37"/>
      <c r="O26" s="257">
        <f>IF('YEAR 1'!$U$4&gt;=3,'YEAR 2'!O26,0)</f>
        <v>0</v>
      </c>
      <c r="P26" s="37"/>
      <c r="Q26" s="257">
        <f>IF('YEAR 1'!$U$4&gt;=3,'YEAR 2'!Q26,0)</f>
        <v>0</v>
      </c>
      <c r="R26" s="24"/>
      <c r="S26" s="256">
        <f>K26*(M26+O26+Q26)</f>
        <v>0</v>
      </c>
      <c r="T26" s="24"/>
      <c r="U26" s="284">
        <f>'YEAR 2'!U26+S26</f>
        <v>0</v>
      </c>
      <c r="V26" s="71"/>
    </row>
    <row r="27" spans="2:22" ht="4.5" customHeight="1" thickBot="1" thickTop="1">
      <c r="B27" s="25"/>
      <c r="C27" s="26"/>
      <c r="D27" s="212"/>
      <c r="E27" s="212"/>
      <c r="F27" s="212"/>
      <c r="G27" s="213"/>
      <c r="H27" s="212"/>
      <c r="I27" s="212"/>
      <c r="J27" s="24"/>
      <c r="K27" s="27"/>
      <c r="L27" s="24"/>
      <c r="M27" s="39"/>
      <c r="N27" s="37"/>
      <c r="O27" s="39"/>
      <c r="P27" s="37"/>
      <c r="Q27" s="37"/>
      <c r="R27" s="24"/>
      <c r="S27" s="24"/>
      <c r="T27" s="24"/>
      <c r="U27" s="180"/>
      <c r="V27" s="71"/>
    </row>
    <row r="28" spans="2:22" ht="24" customHeight="1" thickBot="1" thickTop="1">
      <c r="B28" s="11"/>
      <c r="C28" s="12" t="s">
        <v>16</v>
      </c>
      <c r="D28" s="460">
        <f>IF('YEAR 1'!$U$4&gt;=3,IF('YEAR 1'!D30&gt;"",'YEAR 1'!D30,""),"")</f>
      </c>
      <c r="E28" s="461"/>
      <c r="F28" s="462"/>
      <c r="G28" s="211"/>
      <c r="H28" s="460">
        <f>IF('YEAR 1'!$U$4&gt;=3,IF('YEAR 1'!H30&gt;"",'YEAR 1'!H30,""),"")</f>
      </c>
      <c r="I28" s="462"/>
      <c r="J28" s="24"/>
      <c r="K28" s="256">
        <f>IF('YEAR 1'!$U$4&gt;=3,('YEAR 2'!K28*'YEAR 2'!$U$10)+'YEAR 2'!K28,0)</f>
        <v>0</v>
      </c>
      <c r="L28" s="24"/>
      <c r="M28" s="257">
        <f>IF('YEAR 1'!$U$4&gt;=3,'YEAR 2'!M28,0)</f>
        <v>0</v>
      </c>
      <c r="N28" s="37"/>
      <c r="O28" s="257">
        <f>IF('YEAR 1'!$U$4&gt;=3,'YEAR 2'!O28,0)</f>
        <v>0</v>
      </c>
      <c r="P28" s="37"/>
      <c r="Q28" s="257">
        <f>IF('YEAR 1'!$U$4&gt;=3,'YEAR 2'!Q28,0)</f>
        <v>0</v>
      </c>
      <c r="R28" s="24"/>
      <c r="S28" s="256">
        <f>K28*(M28+O28+Q28)</f>
        <v>0</v>
      </c>
      <c r="T28" s="24"/>
      <c r="U28" s="284">
        <f>'YEAR 2'!U28+S28</f>
        <v>0</v>
      </c>
      <c r="V28" s="71"/>
    </row>
    <row r="29" spans="2:22" ht="4.5" customHeight="1" thickBot="1" thickTop="1">
      <c r="B29" s="25"/>
      <c r="C29" s="26"/>
      <c r="D29" s="212"/>
      <c r="E29" s="212"/>
      <c r="F29" s="212"/>
      <c r="G29" s="213"/>
      <c r="H29" s="212"/>
      <c r="I29" s="212"/>
      <c r="J29" s="24"/>
      <c r="K29" s="27"/>
      <c r="L29" s="24"/>
      <c r="M29" s="39"/>
      <c r="N29" s="37"/>
      <c r="O29" s="39"/>
      <c r="P29" s="37"/>
      <c r="Q29" s="37"/>
      <c r="R29" s="24"/>
      <c r="S29" s="24"/>
      <c r="T29" s="24"/>
      <c r="U29" s="180"/>
      <c r="V29" s="71"/>
    </row>
    <row r="30" spans="2:22" ht="24" customHeight="1" thickBot="1" thickTop="1">
      <c r="B30" s="11"/>
      <c r="C30" s="12" t="s">
        <v>17</v>
      </c>
      <c r="D30" s="460">
        <f>IF('YEAR 1'!$U$4&gt;=3,IF('YEAR 1'!D32&gt;"",'YEAR 1'!D32,""),"")</f>
      </c>
      <c r="E30" s="461"/>
      <c r="F30" s="462"/>
      <c r="G30" s="211"/>
      <c r="H30" s="460">
        <f>IF('YEAR 1'!$U$4&gt;=3,IF('YEAR 1'!H32&gt;"",'YEAR 1'!H32,""),"")</f>
      </c>
      <c r="I30" s="462"/>
      <c r="J30" s="24"/>
      <c r="K30" s="256">
        <f>IF('YEAR 1'!$U$4&gt;=3,('YEAR 2'!K30*'YEAR 2'!$U$10)+'YEAR 2'!K30,0)</f>
        <v>0</v>
      </c>
      <c r="L30" s="24"/>
      <c r="M30" s="257">
        <f>IF('YEAR 1'!$U$4&gt;=3,'YEAR 2'!M30,0)</f>
        <v>0</v>
      </c>
      <c r="N30" s="37"/>
      <c r="O30" s="257">
        <f>IF('YEAR 1'!$U$4&gt;=3,'YEAR 2'!O30,0)</f>
        <v>0</v>
      </c>
      <c r="P30" s="40"/>
      <c r="Q30" s="257">
        <f>IF('YEAR 1'!$U$4&gt;=3,'YEAR 2'!Q30,0)</f>
        <v>0</v>
      </c>
      <c r="R30" s="24"/>
      <c r="S30" s="256">
        <f>K30*(M30+O30+Q30)</f>
        <v>0</v>
      </c>
      <c r="T30" s="24"/>
      <c r="U30" s="284">
        <f>'YEAR 2'!U30+S30</f>
        <v>0</v>
      </c>
      <c r="V30" s="71"/>
    </row>
    <row r="31" spans="2:22" ht="4.5" customHeight="1" thickBot="1" thickTop="1">
      <c r="B31" s="25"/>
      <c r="C31" s="26"/>
      <c r="D31" s="182"/>
      <c r="E31" s="182"/>
      <c r="F31" s="182"/>
      <c r="G31" s="24"/>
      <c r="H31" s="182"/>
      <c r="I31" s="182"/>
      <c r="J31" s="24"/>
      <c r="K31" s="182"/>
      <c r="L31" s="24"/>
      <c r="M31" s="183"/>
      <c r="N31" s="37"/>
      <c r="O31" s="183"/>
      <c r="P31" s="37"/>
      <c r="Q31" s="37"/>
      <c r="R31" s="24"/>
      <c r="S31" s="24"/>
      <c r="T31" s="24"/>
      <c r="U31" s="180"/>
      <c r="V31" s="71"/>
    </row>
    <row r="32" spans="2:22" ht="27.75" customHeight="1" thickBot="1" thickTop="1">
      <c r="B32" s="11"/>
      <c r="C32" s="12" t="s">
        <v>18</v>
      </c>
      <c r="D32" s="343">
        <f>IF('YEAR 1'!$U$4&gt;=3,'YEAR 2'!D32,0)</f>
        <v>0</v>
      </c>
      <c r="E32" s="199"/>
      <c r="F32" s="467" t="s">
        <v>131</v>
      </c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9"/>
      <c r="R32" s="24"/>
      <c r="S32" s="256">
        <f>IF('YEAR 1'!$U$4&gt;=3,('YEAR 2'!S32*'YEAR 2'!$U$10)+'YEAR 2'!S32,0)</f>
        <v>0</v>
      </c>
      <c r="T32" s="24"/>
      <c r="U32" s="284">
        <f>'YEAR 2'!U32+S32</f>
        <v>0</v>
      </c>
      <c r="V32" s="71"/>
    </row>
    <row r="33" spans="2:24" ht="21.75" customHeight="1" thickBot="1">
      <c r="B33" s="14"/>
      <c r="C33" s="15"/>
      <c r="D33" s="376" t="s">
        <v>51</v>
      </c>
      <c r="E33" s="376"/>
      <c r="F33" s="376"/>
      <c r="G33" s="437"/>
      <c r="H33" s="437"/>
      <c r="I33" s="4"/>
      <c r="J33" s="4"/>
      <c r="K33" s="4"/>
      <c r="L33" s="4"/>
      <c r="M33" s="43">
        <f>SUM(M14:M32)</f>
        <v>0</v>
      </c>
      <c r="N33" s="43"/>
      <c r="O33" s="43">
        <f>SUM(O14:O32)</f>
        <v>0</v>
      </c>
      <c r="P33" s="43"/>
      <c r="Q33" s="43">
        <f>SUM(Q14:Q32)</f>
        <v>0</v>
      </c>
      <c r="R33" s="43">
        <f>SUM(R14:R32)</f>
        <v>0</v>
      </c>
      <c r="S33" s="17">
        <f>SUM(S14:S32)</f>
        <v>0</v>
      </c>
      <c r="T33" s="17">
        <f>SUM(T14:T32)</f>
        <v>0</v>
      </c>
      <c r="U33" s="74">
        <f>SUM(U14:U32)</f>
        <v>0</v>
      </c>
      <c r="V33" s="72"/>
      <c r="X33" s="3"/>
    </row>
    <row r="34" spans="1:20" ht="6" customHeight="1" thickBot="1">
      <c r="A34" s="3"/>
      <c r="B34" s="3"/>
      <c r="C34" s="3"/>
      <c r="D34" s="433"/>
      <c r="E34" s="433"/>
      <c r="F34" s="433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0" customFormat="1" ht="24" customHeight="1" thickBot="1">
      <c r="A35" s="157"/>
      <c r="B35" s="151"/>
      <c r="C35" s="286" t="s">
        <v>71</v>
      </c>
      <c r="D35" s="367" t="s">
        <v>92</v>
      </c>
      <c r="E35" s="367"/>
      <c r="F35" s="367"/>
      <c r="G35" s="367"/>
      <c r="H35" s="367"/>
      <c r="I35" s="367"/>
      <c r="J35" s="367"/>
      <c r="K35" s="367"/>
      <c r="L35" s="154"/>
      <c r="M35" s="154"/>
      <c r="N35" s="154"/>
      <c r="O35" s="154"/>
      <c r="P35" s="154"/>
      <c r="Q35" s="154"/>
      <c r="R35" s="154"/>
      <c r="S35" s="154"/>
      <c r="T35" s="154"/>
      <c r="U35" s="419"/>
      <c r="V35" s="420"/>
      <c r="W35" s="160"/>
    </row>
    <row r="36" spans="1:24" s="5" customFormat="1" ht="5.25" customHeight="1" thickBot="1">
      <c r="A36" s="8"/>
      <c r="B36" s="28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2"/>
      <c r="V36" s="36"/>
      <c r="W36" s="33"/>
      <c r="X36" s="7"/>
    </row>
    <row r="37" spans="1:24" s="5" customFormat="1" ht="26.25" customHeight="1" thickBot="1">
      <c r="A37" s="8"/>
      <c r="B37" s="28"/>
      <c r="C37" s="29"/>
      <c r="D37" s="371" t="s">
        <v>157</v>
      </c>
      <c r="E37" s="372"/>
      <c r="F37" s="372"/>
      <c r="G37" s="372"/>
      <c r="H37" s="372"/>
      <c r="I37" s="372"/>
      <c r="J37" s="372"/>
      <c r="K37" s="372"/>
      <c r="L37" s="372"/>
      <c r="M37" s="373"/>
      <c r="N37" s="84"/>
      <c r="O37" s="381" t="s">
        <v>166</v>
      </c>
      <c r="P37" s="487"/>
      <c r="Q37" s="487"/>
      <c r="R37" s="487"/>
      <c r="S37" s="488"/>
      <c r="T37" s="178"/>
      <c r="U37" s="288">
        <f>IF('YEAR 1'!$U$4&gt;=3,'YEAR 2'!U37,0)</f>
        <v>0</v>
      </c>
      <c r="V37" s="7"/>
      <c r="W37" s="200"/>
      <c r="X37" s="7"/>
    </row>
    <row r="38" spans="1:24" s="5" customFormat="1" ht="14.25" customHeight="1">
      <c r="A38" s="8"/>
      <c r="B38" s="28"/>
      <c r="C38" s="29"/>
      <c r="D38" s="29"/>
      <c r="E38" s="29"/>
      <c r="F38" s="29"/>
      <c r="G38" s="29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2"/>
      <c r="V38" s="36"/>
      <c r="W38" s="33"/>
      <c r="X38" s="7"/>
    </row>
    <row r="39" spans="1:23" s="5" customFormat="1" ht="10.5" customHeight="1">
      <c r="A39" s="8"/>
      <c r="B39" s="6"/>
      <c r="C39" s="8"/>
      <c r="D39" s="395"/>
      <c r="E39" s="395"/>
      <c r="F39" s="395"/>
      <c r="G39" s="9"/>
      <c r="H39" s="8"/>
      <c r="I39" s="10"/>
      <c r="J39" s="10"/>
      <c r="K39" s="10" t="s">
        <v>101</v>
      </c>
      <c r="L39" s="10"/>
      <c r="M39" s="10" t="s">
        <v>65</v>
      </c>
      <c r="N39" s="10"/>
      <c r="O39" s="10" t="s">
        <v>66</v>
      </c>
      <c r="P39" s="8"/>
      <c r="Q39" s="10" t="s">
        <v>114</v>
      </c>
      <c r="R39" s="10"/>
      <c r="S39" s="22"/>
      <c r="T39" s="22"/>
      <c r="U39" s="208" t="s">
        <v>127</v>
      </c>
      <c r="V39" s="70"/>
      <c r="W39" s="51"/>
    </row>
    <row r="40" spans="1:23" s="5" customFormat="1" ht="14.25" customHeight="1" thickBot="1">
      <c r="A40" s="8"/>
      <c r="B40" s="6"/>
      <c r="C40" s="390"/>
      <c r="D40" s="396"/>
      <c r="E40" s="91"/>
      <c r="F40" s="9" t="s">
        <v>8</v>
      </c>
      <c r="G40" s="16"/>
      <c r="H40" s="16"/>
      <c r="I40" s="10"/>
      <c r="J40" s="10"/>
      <c r="K40" s="10" t="s">
        <v>102</v>
      </c>
      <c r="L40" s="10"/>
      <c r="M40" s="10" t="s">
        <v>103</v>
      </c>
      <c r="N40" s="8"/>
      <c r="O40" s="10" t="s">
        <v>103</v>
      </c>
      <c r="P40" s="8"/>
      <c r="Q40" s="10" t="s">
        <v>103</v>
      </c>
      <c r="R40" s="10"/>
      <c r="S40" s="10" t="s">
        <v>143</v>
      </c>
      <c r="T40" s="10"/>
      <c r="U40" s="233" t="s">
        <v>43</v>
      </c>
      <c r="V40" s="70"/>
      <c r="W40" s="51"/>
    </row>
    <row r="41" spans="1:22" ht="24" customHeight="1" thickBot="1" thickTop="1">
      <c r="A41" s="3"/>
      <c r="B41" s="11"/>
      <c r="C41" s="49" t="s">
        <v>9</v>
      </c>
      <c r="D41" s="472" t="s">
        <v>5</v>
      </c>
      <c r="E41" s="472"/>
      <c r="F41" s="472"/>
      <c r="G41" s="46"/>
      <c r="H41" s="3"/>
      <c r="I41" s="47"/>
      <c r="J41" s="3"/>
      <c r="K41" s="256"/>
      <c r="L41" s="3"/>
      <c r="M41" s="256">
        <f>IF('YEAR 1'!$U$4&gt;=3,'YEAR 2'!M41,0)</f>
        <v>0</v>
      </c>
      <c r="N41" s="188"/>
      <c r="O41" s="256">
        <f>IF('YEAR 1'!$U$4&gt;=3,'YEAR 2'!O41,0)</f>
        <v>0</v>
      </c>
      <c r="P41" s="188"/>
      <c r="Q41" s="256">
        <f>IF('YEAR 1'!$U$4&gt;=3,'YEAR 2'!Q41,0)</f>
        <v>0</v>
      </c>
      <c r="R41" s="3"/>
      <c r="S41" s="256">
        <f>IF('YEAR 1'!$U$4&gt;=3,('YEAR 2'!S41*'YEAR 2'!$U$37)+'YEAR 2'!S41,0)</f>
        <v>0</v>
      </c>
      <c r="T41" s="3"/>
      <c r="U41" s="284">
        <f>'YEAR 2'!U41+S41</f>
        <v>0</v>
      </c>
      <c r="V41" s="71"/>
    </row>
    <row r="42" spans="1:22" ht="5.25" customHeight="1" thickBot="1" thickTop="1">
      <c r="A42" s="3"/>
      <c r="B42" s="11"/>
      <c r="C42" s="49"/>
      <c r="D42" s="45"/>
      <c r="E42" s="45"/>
      <c r="F42" s="46"/>
      <c r="G42" s="46"/>
      <c r="H42" s="46"/>
      <c r="I42" s="47"/>
      <c r="J42" s="3"/>
      <c r="K42" s="44"/>
      <c r="L42" s="3"/>
      <c r="M42" s="188"/>
      <c r="N42" s="188"/>
      <c r="O42" s="188"/>
      <c r="P42" s="188"/>
      <c r="Q42" s="188"/>
      <c r="R42" s="3"/>
      <c r="S42" s="3"/>
      <c r="T42" s="3"/>
      <c r="U42" s="180"/>
      <c r="V42" s="71"/>
    </row>
    <row r="43" spans="1:22" ht="24" customHeight="1" thickBot="1" thickTop="1">
      <c r="A43" s="3"/>
      <c r="B43" s="11"/>
      <c r="C43" s="49" t="s">
        <v>10</v>
      </c>
      <c r="D43" s="472" t="s">
        <v>187</v>
      </c>
      <c r="E43" s="472"/>
      <c r="F43" s="472"/>
      <c r="G43" s="391"/>
      <c r="H43" s="391"/>
      <c r="I43" s="47"/>
      <c r="J43" s="3"/>
      <c r="K43" s="256">
        <f>IF('YEAR 1'!$U$4&gt;=3,'YEAR 2'!K43,0)</f>
        <v>0</v>
      </c>
      <c r="L43" s="3"/>
      <c r="M43" s="256">
        <f>IF('YEAR 1'!$U$4&gt;=3,'YEAR 2'!M43,0)</f>
        <v>0</v>
      </c>
      <c r="N43" s="188"/>
      <c r="O43" s="256">
        <f>IF('YEAR 1'!$U$4&gt;=3,'YEAR 2'!O43,0)</f>
        <v>0</v>
      </c>
      <c r="P43" s="188"/>
      <c r="Q43" s="256">
        <f>IF('YEAR 1'!$U$4&gt;=3,'YEAR 2'!Q43,0)</f>
        <v>0</v>
      </c>
      <c r="R43" s="3"/>
      <c r="S43" s="256">
        <f>IF('YEAR 1'!$U$4&gt;=3,('YEAR 2'!S43*'YEAR 2'!$U$37)+'YEAR 2'!S43,0)</f>
        <v>0</v>
      </c>
      <c r="T43" s="3"/>
      <c r="U43" s="284">
        <f>'YEAR 2'!U43+S43</f>
        <v>0</v>
      </c>
      <c r="V43" s="71"/>
    </row>
    <row r="44" spans="1:22" ht="5.25" customHeight="1" thickTop="1">
      <c r="A44" s="3"/>
      <c r="B44" s="11"/>
      <c r="C44" s="49"/>
      <c r="D44" s="45"/>
      <c r="E44" s="45"/>
      <c r="F44" s="46"/>
      <c r="G44" s="46"/>
      <c r="H44" s="46"/>
      <c r="I44" s="47"/>
      <c r="J44" s="3"/>
      <c r="K44" s="3"/>
      <c r="L44" s="3"/>
      <c r="M44" s="188"/>
      <c r="N44" s="188"/>
      <c r="O44" s="189"/>
      <c r="P44" s="188"/>
      <c r="Q44" s="188"/>
      <c r="R44" s="3"/>
      <c r="S44" s="3"/>
      <c r="T44" s="3"/>
      <c r="U44" s="180"/>
      <c r="V44" s="71"/>
    </row>
    <row r="45" spans="1:23" s="5" customFormat="1" ht="10.5" customHeight="1">
      <c r="A45" s="8"/>
      <c r="B45" s="6"/>
      <c r="C45" s="8"/>
      <c r="D45" s="395"/>
      <c r="E45" s="395"/>
      <c r="F45" s="395"/>
      <c r="G45" s="9"/>
      <c r="H45" s="8"/>
      <c r="I45" s="10"/>
      <c r="J45" s="10"/>
      <c r="K45" s="10" t="s">
        <v>135</v>
      </c>
      <c r="L45" s="10"/>
      <c r="M45" s="10" t="s">
        <v>20</v>
      </c>
      <c r="N45" s="10"/>
      <c r="O45" s="10" t="s">
        <v>20</v>
      </c>
      <c r="P45" s="8"/>
      <c r="Q45" s="10" t="s">
        <v>20</v>
      </c>
      <c r="R45" s="10"/>
      <c r="S45" s="394"/>
      <c r="T45" s="394"/>
      <c r="U45" s="198"/>
      <c r="V45" s="70"/>
      <c r="W45" s="51"/>
    </row>
    <row r="46" spans="1:23" s="5" customFormat="1" ht="27" customHeight="1" thickBot="1">
      <c r="A46" s="8"/>
      <c r="B46" s="6"/>
      <c r="C46" s="390" t="s">
        <v>8</v>
      </c>
      <c r="D46" s="396"/>
      <c r="E46" s="91"/>
      <c r="F46" s="9"/>
      <c r="G46" s="16"/>
      <c r="H46" s="10" t="s">
        <v>7</v>
      </c>
      <c r="I46" s="10"/>
      <c r="J46" s="10"/>
      <c r="K46" s="10" t="s">
        <v>36</v>
      </c>
      <c r="L46" s="10"/>
      <c r="M46" s="10" t="s">
        <v>37</v>
      </c>
      <c r="N46" s="8"/>
      <c r="O46" s="10" t="s">
        <v>38</v>
      </c>
      <c r="P46" s="8"/>
      <c r="Q46" s="10" t="s">
        <v>39</v>
      </c>
      <c r="R46" s="10"/>
      <c r="S46" s="10" t="s">
        <v>143</v>
      </c>
      <c r="T46" s="10"/>
      <c r="U46" s="233" t="s">
        <v>126</v>
      </c>
      <c r="V46" s="70"/>
      <c r="W46" s="51"/>
    </row>
    <row r="47" spans="1:22" ht="24" customHeight="1" thickBot="1" thickTop="1">
      <c r="A47" s="3"/>
      <c r="B47" s="11"/>
      <c r="C47" s="49" t="s">
        <v>12</v>
      </c>
      <c r="D47" s="405" t="s">
        <v>6</v>
      </c>
      <c r="E47" s="405"/>
      <c r="F47" s="405"/>
      <c r="G47" s="405"/>
      <c r="H47" s="256">
        <f>IF('YEAR 1'!$U$4&gt;=3,'YEAR 2'!H48,0)</f>
        <v>0</v>
      </c>
      <c r="I47" s="47"/>
      <c r="J47" s="3"/>
      <c r="K47" s="256">
        <f>IF('YEAR 1'!$U$4&gt;=3,('YEAR 2'!K48*'YEAR 2'!$U$37)+'YEAR 2'!K48,0)</f>
        <v>0</v>
      </c>
      <c r="L47" s="3"/>
      <c r="M47" s="256">
        <f>IF('YEAR 1'!$U$4&gt;=3,('YEAR 2'!M48*'YEAR 2'!$U$37)+'YEAR 2'!M48,0)</f>
        <v>0</v>
      </c>
      <c r="N47" s="3"/>
      <c r="O47" s="256">
        <f>IF('YEAR 1'!$U$4&gt;=3,('YEAR 2'!O48*'YEAR 2'!$U$37)+'YEAR 2'!O48,0)</f>
        <v>0</v>
      </c>
      <c r="P47" s="3"/>
      <c r="Q47" s="256">
        <f>IF('YEAR 1'!$U$4&gt;=3,('YEAR 2'!Q48*'YEAR 2'!$U$37)+'YEAR 2'!Q48,0)</f>
        <v>0</v>
      </c>
      <c r="R47" s="3"/>
      <c r="S47" s="256">
        <f>SUM(K47:Q47)</f>
        <v>0</v>
      </c>
      <c r="T47" s="3"/>
      <c r="U47" s="284">
        <f>'YEAR 2'!U48+S47</f>
        <v>0</v>
      </c>
      <c r="V47" s="71"/>
    </row>
    <row r="48" spans="1:22" ht="5.25" customHeight="1" thickBot="1" thickTop="1">
      <c r="A48" s="3"/>
      <c r="B48" s="11"/>
      <c r="C48" s="49"/>
      <c r="D48" s="241"/>
      <c r="E48" s="241"/>
      <c r="F48" s="239"/>
      <c r="G48" s="239"/>
      <c r="H48" s="244"/>
      <c r="I48" s="4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80"/>
      <c r="V48" s="71"/>
    </row>
    <row r="49" spans="1:22" ht="24" customHeight="1" thickBot="1" thickTop="1">
      <c r="A49" s="3"/>
      <c r="B49" s="11"/>
      <c r="C49" s="49" t="s">
        <v>13</v>
      </c>
      <c r="D49" s="405" t="s">
        <v>176</v>
      </c>
      <c r="E49" s="405"/>
      <c r="F49" s="405"/>
      <c r="G49" s="243"/>
      <c r="H49" s="256">
        <f>IF('YEAR 1'!$U$4&gt;=3,'YEAR 2'!H50,0)</f>
        <v>0</v>
      </c>
      <c r="I49" s="3"/>
      <c r="J49" s="13"/>
      <c r="K49" s="256">
        <f>IF('YEAR 1'!$U$4&gt;=3,('YEAR 2'!K50*'YEAR 2'!$U$37)+'YEAR 2'!K50,0)</f>
        <v>0</v>
      </c>
      <c r="L49" s="13"/>
      <c r="M49" s="256">
        <f>IF('YEAR 1'!$U$4&gt;=3,('YEAR 2'!M50*'YEAR 2'!$U$37)+'YEAR 2'!M50,0)</f>
        <v>0</v>
      </c>
      <c r="N49" s="3"/>
      <c r="O49" s="256">
        <f>IF('YEAR 1'!$U$4&gt;=3,('YEAR 2'!O50*'YEAR 2'!$U$37)+'YEAR 2'!O50,0)</f>
        <v>0</v>
      </c>
      <c r="P49" s="3"/>
      <c r="Q49" s="256">
        <f>IF('YEAR 1'!$U$4&gt;=3,('YEAR 2'!Q50*'YEAR 2'!$U$37)+'YEAR 2'!Q50,0)</f>
        <v>0</v>
      </c>
      <c r="R49" s="3"/>
      <c r="S49" s="256">
        <f>SUM(K49:Q49)</f>
        <v>0</v>
      </c>
      <c r="T49" s="3"/>
      <c r="U49" s="284">
        <f>'YEAR 2'!U50+S49</f>
        <v>0</v>
      </c>
      <c r="V49" s="71"/>
    </row>
    <row r="50" spans="1:22" ht="5.25" customHeight="1" thickBot="1" thickTop="1">
      <c r="A50" s="3"/>
      <c r="B50" s="11"/>
      <c r="C50" s="49"/>
      <c r="D50" s="241"/>
      <c r="E50" s="241"/>
      <c r="F50" s="239"/>
      <c r="G50" s="239"/>
      <c r="H50" s="244"/>
      <c r="I50" s="46"/>
      <c r="J50" s="13"/>
      <c r="K50" s="3"/>
      <c r="L50" s="13"/>
      <c r="M50" s="3"/>
      <c r="N50" s="3"/>
      <c r="O50" s="3"/>
      <c r="P50" s="3"/>
      <c r="Q50" s="3"/>
      <c r="R50" s="3"/>
      <c r="S50" s="3"/>
      <c r="T50" s="3"/>
      <c r="U50" s="180"/>
      <c r="V50" s="71"/>
    </row>
    <row r="51" spans="1:22" ht="24" customHeight="1" thickBot="1" thickTop="1">
      <c r="A51" s="3"/>
      <c r="B51" s="11"/>
      <c r="C51" s="49" t="s">
        <v>15</v>
      </c>
      <c r="D51" s="405" t="s">
        <v>178</v>
      </c>
      <c r="E51" s="463"/>
      <c r="F51" s="463"/>
      <c r="G51" s="463"/>
      <c r="H51" s="256">
        <f>IF('YEAR 1'!$U$4&gt;=3,'YEAR 2'!H52,0)</f>
        <v>0</v>
      </c>
      <c r="I51" s="47"/>
      <c r="J51" s="3"/>
      <c r="K51" s="256">
        <f>IF('YEAR 1'!$U$4&gt;=3,('YEAR 2'!K52*'YEAR 2'!$U$37)+'YEAR 2'!K52,0)</f>
        <v>0</v>
      </c>
      <c r="L51" s="3"/>
      <c r="M51" s="256">
        <f>IF('YEAR 1'!$U$4&gt;=3,('YEAR 2'!M52*'YEAR 2'!$U$37)+'YEAR 2'!M52,0)</f>
        <v>0</v>
      </c>
      <c r="N51" s="3"/>
      <c r="O51" s="256">
        <f>IF('YEAR 1'!$U$4&gt;=3,('YEAR 2'!O52*'YEAR 2'!$U$37)+'YEAR 2'!O52,0)</f>
        <v>0</v>
      </c>
      <c r="P51" s="3"/>
      <c r="Q51" s="256">
        <f>IF('YEAR 1'!$U$4&gt;=3,('YEAR 2'!Q52*'YEAR 2'!$U$37)+'YEAR 2'!Q52,0)</f>
        <v>0</v>
      </c>
      <c r="R51" s="3"/>
      <c r="S51" s="256">
        <f>SUM(K51:Q51)</f>
        <v>0</v>
      </c>
      <c r="T51" s="3"/>
      <c r="U51" s="284">
        <f>'YEAR 2'!U52+S51</f>
        <v>0</v>
      </c>
      <c r="V51" s="71"/>
    </row>
    <row r="52" spans="1:23" s="5" customFormat="1" ht="21.75" customHeight="1" thickBot="1" thickTop="1">
      <c r="A52" s="8"/>
      <c r="B52" s="63"/>
      <c r="C52" s="64"/>
      <c r="D52" s="65"/>
      <c r="E52" s="65"/>
      <c r="F52" s="17" t="s">
        <v>44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f>SUM(S41:S51)</f>
        <v>0</v>
      </c>
      <c r="T52" s="17"/>
      <c r="U52" s="75">
        <f>SUM(U41:U51)</f>
        <v>0</v>
      </c>
      <c r="V52" s="73"/>
      <c r="W52" s="52"/>
    </row>
    <row r="53" spans="1:23" s="5" customFormat="1" ht="8.25" customHeight="1" thickBot="1">
      <c r="A53" s="8"/>
      <c r="B53" s="8"/>
      <c r="C53" s="76"/>
      <c r="D53" s="22"/>
      <c r="E53" s="2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52"/>
      <c r="V53" s="52"/>
      <c r="W53" s="52"/>
    </row>
    <row r="54" spans="1:23" s="150" customFormat="1" ht="26.25" customHeight="1" thickBot="1">
      <c r="A54" s="157"/>
      <c r="B54" s="431" t="s">
        <v>93</v>
      </c>
      <c r="C54" s="432"/>
      <c r="D54" s="367" t="s">
        <v>94</v>
      </c>
      <c r="E54" s="367"/>
      <c r="F54" s="367"/>
      <c r="G54" s="161"/>
      <c r="H54" s="421" t="s">
        <v>161</v>
      </c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149"/>
      <c r="U54" s="161"/>
      <c r="V54" s="162"/>
      <c r="W54" s="163"/>
    </row>
    <row r="55" spans="1:23" s="5" customFormat="1" ht="5.25" customHeight="1">
      <c r="A55" s="8"/>
      <c r="B55" s="2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50"/>
      <c r="V55" s="70"/>
      <c r="W55" s="51"/>
    </row>
    <row r="56" spans="1:23" s="5" customFormat="1" ht="11.25" customHeight="1">
      <c r="A56" s="8"/>
      <c r="B56" s="28"/>
      <c r="C56" s="8"/>
      <c r="D56" s="8"/>
      <c r="E56" s="8"/>
      <c r="F56" s="8"/>
      <c r="G56" s="8"/>
      <c r="H56" s="22"/>
      <c r="I56" s="8"/>
      <c r="J56" s="8"/>
      <c r="K56" s="22"/>
      <c r="L56" s="8"/>
      <c r="M56" s="22"/>
      <c r="N56" s="22"/>
      <c r="O56" s="22"/>
      <c r="P56" s="22"/>
      <c r="Q56" s="22"/>
      <c r="R56" s="8"/>
      <c r="S56" s="394"/>
      <c r="T56" s="394"/>
      <c r="U56" s="50"/>
      <c r="V56" s="70"/>
      <c r="W56" s="51"/>
    </row>
    <row r="57" spans="1:23" s="5" customFormat="1" ht="25.5" customHeight="1" thickBot="1">
      <c r="A57" s="8"/>
      <c r="B57" s="197"/>
      <c r="C57" s="403" t="s">
        <v>7</v>
      </c>
      <c r="D57" s="391"/>
      <c r="E57" s="53"/>
      <c r="G57" s="8"/>
      <c r="H57" s="10"/>
      <c r="I57" s="8"/>
      <c r="J57" s="8"/>
      <c r="K57" s="201"/>
      <c r="L57" s="85"/>
      <c r="M57" s="22" t="s">
        <v>40</v>
      </c>
      <c r="N57" s="85"/>
      <c r="O57" s="417" t="s">
        <v>125</v>
      </c>
      <c r="P57" s="411"/>
      <c r="Q57" s="411"/>
      <c r="R57" s="10"/>
      <c r="S57" s="10" t="s">
        <v>143</v>
      </c>
      <c r="T57" s="10"/>
      <c r="U57" s="69" t="s">
        <v>126</v>
      </c>
      <c r="V57" s="70"/>
      <c r="W57" s="51"/>
    </row>
    <row r="58" spans="1:23" s="5" customFormat="1" ht="24" customHeight="1" thickBot="1" thickTop="1">
      <c r="A58" s="8"/>
      <c r="B58" s="195" t="s">
        <v>9</v>
      </c>
      <c r="C58" s="345">
        <f>IF('YEAR 1'!$U$4&gt;=3,COUNTA('YEAR 1'!D16:F32)+D32,0)</f>
        <v>0</v>
      </c>
      <c r="D58" s="418" t="s">
        <v>4</v>
      </c>
      <c r="E58" s="473"/>
      <c r="F58" s="473"/>
      <c r="G58" s="473"/>
      <c r="H58" s="473"/>
      <c r="I58" s="48"/>
      <c r="J58" s="8"/>
      <c r="L58" s="85"/>
      <c r="M58" s="339">
        <f>'YEAR 2'!M59</f>
        <v>0.252</v>
      </c>
      <c r="N58" s="85"/>
      <c r="O58" s="386">
        <f>S33</f>
        <v>0</v>
      </c>
      <c r="P58" s="384"/>
      <c r="Q58" s="385"/>
      <c r="R58" s="85"/>
      <c r="S58" s="271">
        <f>$M58*O58</f>
        <v>0</v>
      </c>
      <c r="T58" s="85"/>
      <c r="U58" s="284">
        <f>'YEAR 2'!U59+S58</f>
        <v>0</v>
      </c>
      <c r="V58" s="71"/>
      <c r="W58" s="34"/>
    </row>
    <row r="59" spans="1:23" s="5" customFormat="1" ht="5.25" customHeight="1" thickBot="1" thickTop="1">
      <c r="A59" s="8"/>
      <c r="B59" s="196"/>
      <c r="C59" s="216"/>
      <c r="D59" s="205"/>
      <c r="E59" s="205"/>
      <c r="F59" s="205"/>
      <c r="G59" s="205"/>
      <c r="H59" s="206"/>
      <c r="I59" s="9"/>
      <c r="J59" s="8"/>
      <c r="K59" s="203"/>
      <c r="L59" s="85"/>
      <c r="M59" s="85"/>
      <c r="N59" s="85"/>
      <c r="O59" s="204"/>
      <c r="P59" s="204"/>
      <c r="Q59" s="204"/>
      <c r="R59" s="85"/>
      <c r="S59" s="85"/>
      <c r="T59" s="85"/>
      <c r="U59" s="280"/>
      <c r="V59" s="70"/>
      <c r="W59" s="51"/>
    </row>
    <row r="60" spans="1:22" ht="24" customHeight="1" thickBot="1" thickTop="1">
      <c r="A60" s="3"/>
      <c r="B60" s="195" t="s">
        <v>10</v>
      </c>
      <c r="C60" s="345">
        <f>IF('YEAR 1'!$U$4&gt;=3,K41,0)</f>
        <v>0</v>
      </c>
      <c r="D60" s="413" t="s">
        <v>5</v>
      </c>
      <c r="E60" s="473"/>
      <c r="F60" s="473"/>
      <c r="G60" s="473"/>
      <c r="H60" s="473"/>
      <c r="I60" s="47"/>
      <c r="J60" s="3"/>
      <c r="L60" s="44"/>
      <c r="M60" s="339">
        <f>'YEAR 2'!M61</f>
        <v>0.252</v>
      </c>
      <c r="N60" s="44"/>
      <c r="O60" s="386">
        <f>S41</f>
        <v>0</v>
      </c>
      <c r="P60" s="384"/>
      <c r="Q60" s="385"/>
      <c r="R60" s="44"/>
      <c r="S60" s="271">
        <f>$M60*O60</f>
        <v>0</v>
      </c>
      <c r="T60" s="44"/>
      <c r="U60" s="284">
        <f>'YEAR 2'!U61+S60</f>
        <v>0</v>
      </c>
      <c r="V60" s="71"/>
    </row>
    <row r="61" spans="1:23" s="5" customFormat="1" ht="5.25" customHeight="1" thickBot="1" thickTop="1">
      <c r="A61" s="8"/>
      <c r="B61" s="196"/>
      <c r="C61" s="216"/>
      <c r="D61" s="205"/>
      <c r="E61" s="205"/>
      <c r="F61" s="205"/>
      <c r="G61" s="205"/>
      <c r="H61" s="206"/>
      <c r="I61" s="9"/>
      <c r="J61" s="8"/>
      <c r="K61" s="203"/>
      <c r="L61" s="85"/>
      <c r="M61" s="85"/>
      <c r="N61" s="85"/>
      <c r="O61" s="204"/>
      <c r="P61" s="204"/>
      <c r="Q61" s="204"/>
      <c r="R61" s="85"/>
      <c r="S61" s="85"/>
      <c r="T61" s="85"/>
      <c r="U61" s="280"/>
      <c r="V61" s="70"/>
      <c r="W61" s="51"/>
    </row>
    <row r="62" spans="1:22" ht="24" customHeight="1" thickBot="1" thickTop="1">
      <c r="A62" s="3"/>
      <c r="B62" s="195" t="s">
        <v>11</v>
      </c>
      <c r="C62" s="345">
        <f>IF('YEAR 1'!$U$4&gt;=3,K43,0)</f>
        <v>0</v>
      </c>
      <c r="D62" s="413" t="s">
        <v>187</v>
      </c>
      <c r="E62" s="473"/>
      <c r="F62" s="473"/>
      <c r="G62" s="473"/>
      <c r="H62" s="473"/>
      <c r="I62" s="47"/>
      <c r="J62" s="3"/>
      <c r="L62" s="44"/>
      <c r="M62" s="339">
        <f>'YEAR 2'!M63</f>
        <v>0.252</v>
      </c>
      <c r="N62" s="44"/>
      <c r="O62" s="360">
        <f>$S43</f>
        <v>0</v>
      </c>
      <c r="P62" s="384"/>
      <c r="Q62" s="385"/>
      <c r="R62" s="44"/>
      <c r="S62" s="271">
        <f>$M62*O62</f>
        <v>0</v>
      </c>
      <c r="T62" s="44"/>
      <c r="U62" s="284">
        <f>'YEAR 2'!U63+S62</f>
        <v>0</v>
      </c>
      <c r="V62" s="71"/>
    </row>
    <row r="63" spans="1:23" s="5" customFormat="1" ht="5.25" customHeight="1" thickBot="1" thickTop="1">
      <c r="A63" s="8"/>
      <c r="B63" s="196"/>
      <c r="C63" s="216"/>
      <c r="D63" s="205"/>
      <c r="E63" s="205"/>
      <c r="F63" s="205"/>
      <c r="G63" s="205"/>
      <c r="H63" s="207"/>
      <c r="I63" s="9"/>
      <c r="J63" s="8"/>
      <c r="K63" s="203"/>
      <c r="L63" s="85"/>
      <c r="M63" s="85"/>
      <c r="N63" s="85"/>
      <c r="O63" s="204"/>
      <c r="P63" s="204"/>
      <c r="Q63" s="204"/>
      <c r="R63" s="85"/>
      <c r="S63" s="85"/>
      <c r="T63" s="85"/>
      <c r="U63" s="280"/>
      <c r="V63" s="70"/>
      <c r="W63" s="51"/>
    </row>
    <row r="64" spans="1:22" ht="24" customHeight="1" thickBot="1" thickTop="1">
      <c r="A64" s="3"/>
      <c r="B64" s="195" t="s">
        <v>13</v>
      </c>
      <c r="C64" s="345">
        <f>IF('YEAR 1'!$U$4&gt;=3,H47,0)</f>
        <v>0</v>
      </c>
      <c r="D64" s="413" t="s">
        <v>6</v>
      </c>
      <c r="E64" s="473"/>
      <c r="F64" s="473"/>
      <c r="G64" s="473"/>
      <c r="H64" s="473"/>
      <c r="I64" s="47"/>
      <c r="J64" s="3"/>
      <c r="L64" s="44"/>
      <c r="M64" s="339">
        <f>'YEAR 2'!M65</f>
        <v>0.252</v>
      </c>
      <c r="N64" s="44"/>
      <c r="O64" s="360">
        <f>$S47</f>
        <v>0</v>
      </c>
      <c r="P64" s="384"/>
      <c r="Q64" s="385"/>
      <c r="R64" s="44"/>
      <c r="S64" s="271">
        <f>$M64*O64</f>
        <v>0</v>
      </c>
      <c r="T64" s="44"/>
      <c r="U64" s="284">
        <f>'YEAR 2'!U65+S64</f>
        <v>0</v>
      </c>
      <c r="V64" s="71"/>
    </row>
    <row r="65" spans="1:23" s="5" customFormat="1" ht="5.25" customHeight="1" thickBot="1" thickTop="1">
      <c r="A65" s="8"/>
      <c r="B65" s="196"/>
      <c r="C65" s="216"/>
      <c r="D65" s="205"/>
      <c r="E65" s="205"/>
      <c r="F65" s="205"/>
      <c r="G65" s="205"/>
      <c r="H65" s="207"/>
      <c r="I65" s="9"/>
      <c r="J65" s="8"/>
      <c r="K65" s="203"/>
      <c r="L65" s="85"/>
      <c r="M65" s="85"/>
      <c r="N65" s="85"/>
      <c r="O65" s="204"/>
      <c r="P65" s="204"/>
      <c r="Q65" s="204"/>
      <c r="R65" s="85"/>
      <c r="S65" s="85"/>
      <c r="T65" s="85"/>
      <c r="U65" s="280"/>
      <c r="V65" s="70"/>
      <c r="W65" s="51"/>
    </row>
    <row r="66" spans="1:22" ht="24" customHeight="1" thickBot="1" thickTop="1">
      <c r="A66" s="3"/>
      <c r="B66" s="195" t="s">
        <v>14</v>
      </c>
      <c r="C66" s="345">
        <f>IF('YEAR 1'!$U$4&gt;=3,H49,0)</f>
        <v>0</v>
      </c>
      <c r="D66" s="413" t="s">
        <v>180</v>
      </c>
      <c r="E66" s="475"/>
      <c r="F66" s="475"/>
      <c r="G66" s="475"/>
      <c r="H66" s="475"/>
      <c r="I66" s="46"/>
      <c r="J66" s="13"/>
      <c r="L66" s="202"/>
      <c r="M66" s="339">
        <f>'YEAR 2'!M67</f>
        <v>0.023</v>
      </c>
      <c r="N66" s="44"/>
      <c r="O66" s="360">
        <f>$S49</f>
        <v>0</v>
      </c>
      <c r="P66" s="384"/>
      <c r="Q66" s="385"/>
      <c r="R66" s="44"/>
      <c r="S66" s="271">
        <f>$M66*O66</f>
        <v>0</v>
      </c>
      <c r="T66" s="44"/>
      <c r="U66" s="284">
        <f>'YEAR 2'!U67+S66</f>
        <v>0</v>
      </c>
      <c r="V66" s="71"/>
    </row>
    <row r="67" spans="1:23" s="5" customFormat="1" ht="5.25" customHeight="1" thickBot="1" thickTop="1">
      <c r="A67" s="8"/>
      <c r="B67" s="196"/>
      <c r="C67" s="216"/>
      <c r="D67" s="205"/>
      <c r="E67" s="205"/>
      <c r="F67" s="205"/>
      <c r="G67" s="205"/>
      <c r="H67" s="207"/>
      <c r="I67" s="9"/>
      <c r="J67" s="8"/>
      <c r="K67" s="203"/>
      <c r="L67" s="85"/>
      <c r="M67" s="85"/>
      <c r="N67" s="85"/>
      <c r="O67" s="204"/>
      <c r="P67" s="204"/>
      <c r="Q67" s="204"/>
      <c r="R67" s="85"/>
      <c r="S67" s="85"/>
      <c r="T67" s="85"/>
      <c r="U67" s="280"/>
      <c r="V67" s="70"/>
      <c r="W67" s="51"/>
    </row>
    <row r="68" spans="1:22" ht="24" customHeight="1" thickBot="1" thickTop="1">
      <c r="A68" s="3"/>
      <c r="B68" s="195" t="s">
        <v>16</v>
      </c>
      <c r="C68" s="345">
        <f>IF('YEAR 1'!$U$4&gt;=3,H51,0)</f>
        <v>0</v>
      </c>
      <c r="D68" s="413" t="s">
        <v>188</v>
      </c>
      <c r="E68" s="473"/>
      <c r="F68" s="473"/>
      <c r="G68" s="473"/>
      <c r="H68" s="473"/>
      <c r="I68" s="47"/>
      <c r="J68" s="3"/>
      <c r="L68" s="44"/>
      <c r="M68" s="339">
        <f>'YEAR 2'!M69</f>
        <v>0.36</v>
      </c>
      <c r="N68" s="44"/>
      <c r="O68" s="360">
        <f>$S51</f>
        <v>0</v>
      </c>
      <c r="P68" s="384"/>
      <c r="Q68" s="385"/>
      <c r="R68" s="44"/>
      <c r="S68" s="271">
        <f>$M68*O68</f>
        <v>0</v>
      </c>
      <c r="T68" s="44"/>
      <c r="U68" s="284">
        <f>'YEAR 2'!U69+S68</f>
        <v>0</v>
      </c>
      <c r="V68" s="71"/>
    </row>
    <row r="69" spans="1:23" s="5" customFormat="1" ht="5.25" customHeight="1" thickTop="1">
      <c r="A69" s="8"/>
      <c r="B69" s="196"/>
      <c r="C69" s="216"/>
      <c r="D69" s="205"/>
      <c r="E69" s="205"/>
      <c r="F69" s="205"/>
      <c r="G69" s="205"/>
      <c r="H69" s="207"/>
      <c r="I69" s="9"/>
      <c r="J69" s="8"/>
      <c r="K69" s="203"/>
      <c r="L69" s="85"/>
      <c r="M69" s="85"/>
      <c r="N69" s="85"/>
      <c r="O69" s="204"/>
      <c r="P69" s="204"/>
      <c r="Q69" s="204"/>
      <c r="R69" s="85"/>
      <c r="S69" s="85"/>
      <c r="T69" s="85"/>
      <c r="U69" s="280"/>
      <c r="V69" s="70"/>
      <c r="W69" s="51"/>
    </row>
    <row r="70" spans="1:23" s="5" customFormat="1" ht="24" customHeight="1" thickBot="1">
      <c r="A70" s="8"/>
      <c r="B70" s="63"/>
      <c r="C70" s="64"/>
      <c r="D70" s="66"/>
      <c r="E70" s="66"/>
      <c r="F70" s="17" t="s">
        <v>45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f>SUM(S58:S69)</f>
        <v>0</v>
      </c>
      <c r="T70" s="17"/>
      <c r="U70" s="75">
        <f>SUM(U58:U69)</f>
        <v>0</v>
      </c>
      <c r="V70" s="73"/>
      <c r="W70" s="52"/>
    </row>
    <row r="71" spans="2:23" s="78" customFormat="1" ht="24" customHeight="1" thickBot="1">
      <c r="B71" s="287" t="s">
        <v>52</v>
      </c>
      <c r="C71" s="344"/>
      <c r="S71" s="287">
        <f>S33+S52+S70</f>
        <v>0</v>
      </c>
      <c r="T71" s="79"/>
      <c r="U71" s="287">
        <f>U33+U52+U70</f>
        <v>0</v>
      </c>
      <c r="V71" s="80"/>
      <c r="W71" s="81"/>
    </row>
    <row r="72" spans="1:24" s="150" customFormat="1" ht="24" customHeight="1" thickBot="1">
      <c r="A72" s="157"/>
      <c r="B72" s="285" t="s">
        <v>95</v>
      </c>
      <c r="C72" s="158"/>
      <c r="D72" s="367" t="s">
        <v>96</v>
      </c>
      <c r="E72" s="367"/>
      <c r="F72" s="367"/>
      <c r="G72" s="367"/>
      <c r="H72" s="367"/>
      <c r="I72" s="367"/>
      <c r="J72" s="367"/>
      <c r="K72" s="367"/>
      <c r="L72" s="367"/>
      <c r="M72" s="367"/>
      <c r="N72" s="154"/>
      <c r="O72" s="154"/>
      <c r="P72" s="154"/>
      <c r="Q72" s="154"/>
      <c r="R72" s="154"/>
      <c r="S72" s="154"/>
      <c r="T72" s="154"/>
      <c r="U72" s="419"/>
      <c r="V72" s="420"/>
      <c r="W72" s="160"/>
      <c r="X72" s="157"/>
    </row>
    <row r="73" spans="1:24" s="5" customFormat="1" ht="5.25" customHeight="1">
      <c r="A73" s="8"/>
      <c r="B73" s="2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459" t="s">
        <v>126</v>
      </c>
      <c r="V73" s="70"/>
      <c r="W73" s="51"/>
      <c r="X73" s="8"/>
    </row>
    <row r="74" spans="1:23" s="5" customFormat="1" ht="24" customHeight="1" thickBot="1">
      <c r="A74" s="8"/>
      <c r="B74" s="6"/>
      <c r="C74" s="8"/>
      <c r="D74" s="390" t="s">
        <v>41</v>
      </c>
      <c r="E74" s="390"/>
      <c r="F74" s="391"/>
      <c r="G74" s="8"/>
      <c r="H74" s="18"/>
      <c r="I74" s="8"/>
      <c r="J74" s="8"/>
      <c r="K74" s="22"/>
      <c r="L74" s="8"/>
      <c r="M74" s="10"/>
      <c r="N74" s="8"/>
      <c r="O74" s="10"/>
      <c r="P74" s="8"/>
      <c r="Q74" s="10"/>
      <c r="R74" s="10"/>
      <c r="S74" s="10" t="s">
        <v>143</v>
      </c>
      <c r="T74" s="10"/>
      <c r="U74" s="396"/>
      <c r="V74" s="70"/>
      <c r="W74" s="51"/>
    </row>
    <row r="75" spans="1:22" ht="24" customHeight="1" thickBot="1" thickTop="1">
      <c r="A75" s="3"/>
      <c r="B75" s="11"/>
      <c r="C75" s="12" t="s">
        <v>9</v>
      </c>
      <c r="D75" s="464">
        <f>IF('YEAR 1'!$U$4&gt;=3,IF('YEAR 1'!D80&gt;"",'YEAR 1'!D80,""),"")</f>
      </c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6"/>
      <c r="R75" s="44"/>
      <c r="S75" s="334">
        <f>IF('YEAR 1'!$U$4&gt;=3,'YEAR 2'!S76,0)</f>
        <v>0</v>
      </c>
      <c r="T75" s="44"/>
      <c r="U75" s="284">
        <f>'YEAR 2'!U76+S75</f>
        <v>0</v>
      </c>
      <c r="V75" s="71"/>
    </row>
    <row r="76" spans="1:23" s="58" customFormat="1" ht="6" customHeight="1" thickBot="1" thickTop="1">
      <c r="A76" s="44"/>
      <c r="B76" s="54"/>
      <c r="C76" s="55"/>
      <c r="D76" s="214"/>
      <c r="E76" s="214"/>
      <c r="F76" s="214"/>
      <c r="G76" s="214"/>
      <c r="H76" s="214"/>
      <c r="I76" s="215"/>
      <c r="J76" s="215"/>
      <c r="K76" s="215"/>
      <c r="L76" s="215"/>
      <c r="M76" s="215"/>
      <c r="N76" s="215"/>
      <c r="O76" s="215"/>
      <c r="P76" s="215"/>
      <c r="Q76" s="215"/>
      <c r="R76" s="44"/>
      <c r="S76" s="217"/>
      <c r="T76" s="44"/>
      <c r="U76" s="231"/>
      <c r="V76" s="88"/>
      <c r="W76" s="61"/>
    </row>
    <row r="77" spans="1:22" ht="24" customHeight="1" thickBot="1" thickTop="1">
      <c r="A77" s="3"/>
      <c r="B77" s="11"/>
      <c r="C77" s="12" t="s">
        <v>10</v>
      </c>
      <c r="D77" s="464">
        <f>IF('YEAR 1'!$U$4&gt;=3,IF('YEAR 1'!D82&gt;"",'YEAR 1'!D82,""),"")</f>
      </c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466"/>
      <c r="R77" s="44"/>
      <c r="S77" s="334">
        <f>IF('YEAR 1'!$U$4&gt;=3,'YEAR 2'!S78,0)</f>
        <v>0</v>
      </c>
      <c r="T77" s="44"/>
      <c r="U77" s="284">
        <f>'YEAR 2'!U78+S77</f>
        <v>0</v>
      </c>
      <c r="V77" s="71"/>
    </row>
    <row r="78" spans="1:23" s="58" customFormat="1" ht="6" customHeight="1" thickBot="1" thickTop="1">
      <c r="A78" s="44"/>
      <c r="B78" s="54"/>
      <c r="C78" s="55"/>
      <c r="D78" s="214"/>
      <c r="E78" s="214"/>
      <c r="F78" s="214"/>
      <c r="G78" s="214"/>
      <c r="H78" s="214"/>
      <c r="I78" s="215"/>
      <c r="J78" s="215"/>
      <c r="K78" s="215"/>
      <c r="L78" s="215"/>
      <c r="M78" s="215"/>
      <c r="N78" s="215"/>
      <c r="O78" s="215"/>
      <c r="P78" s="215"/>
      <c r="Q78" s="215"/>
      <c r="R78" s="44"/>
      <c r="S78" s="217"/>
      <c r="T78" s="44"/>
      <c r="U78" s="231"/>
      <c r="V78" s="88"/>
      <c r="W78" s="61"/>
    </row>
    <row r="79" spans="1:22" ht="24" customHeight="1" thickBot="1" thickTop="1">
      <c r="A79" s="3"/>
      <c r="B79" s="11"/>
      <c r="C79" s="12" t="s">
        <v>11</v>
      </c>
      <c r="D79" s="464">
        <f>IF('YEAR 1'!$U$4&gt;=3,IF('YEAR 1'!D84&gt;"",'YEAR 1'!D84,""),"")</f>
      </c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6"/>
      <c r="R79" s="44"/>
      <c r="S79" s="334">
        <f>IF('YEAR 1'!$U$4&gt;=3,'YEAR 2'!S80,0)</f>
        <v>0</v>
      </c>
      <c r="T79" s="44"/>
      <c r="U79" s="284">
        <f>'YEAR 2'!U80+S79</f>
        <v>0</v>
      </c>
      <c r="V79" s="71"/>
    </row>
    <row r="80" spans="1:23" s="58" customFormat="1" ht="6" customHeight="1" thickBot="1" thickTop="1">
      <c r="A80" s="44"/>
      <c r="B80" s="54"/>
      <c r="C80" s="55"/>
      <c r="D80" s="214"/>
      <c r="E80" s="214"/>
      <c r="F80" s="214"/>
      <c r="G80" s="214"/>
      <c r="H80" s="214"/>
      <c r="I80" s="215"/>
      <c r="J80" s="215"/>
      <c r="K80" s="215"/>
      <c r="L80" s="215"/>
      <c r="M80" s="215"/>
      <c r="N80" s="215"/>
      <c r="O80" s="215"/>
      <c r="P80" s="215"/>
      <c r="Q80" s="215"/>
      <c r="R80" s="44"/>
      <c r="S80" s="218"/>
      <c r="T80" s="44"/>
      <c r="U80" s="231"/>
      <c r="V80" s="88"/>
      <c r="W80" s="61"/>
    </row>
    <row r="81" spans="1:22" ht="24" customHeight="1" thickBot="1" thickTop="1">
      <c r="A81" s="3"/>
      <c r="B81" s="11"/>
      <c r="C81" s="12" t="s">
        <v>12</v>
      </c>
      <c r="D81" s="464">
        <f>IF('YEAR 1'!$U$4&gt;=3,IF('YEAR 1'!D86&gt;"",'YEAR 1'!D86,""),"")</f>
      </c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6"/>
      <c r="R81" s="44"/>
      <c r="S81" s="334">
        <f>IF('YEAR 1'!$U$4&gt;=3,'YEAR 2'!S82,0)</f>
        <v>0</v>
      </c>
      <c r="T81" s="44"/>
      <c r="U81" s="284">
        <f>'YEAR 2'!U82+S81</f>
        <v>0</v>
      </c>
      <c r="V81" s="71"/>
    </row>
    <row r="82" spans="1:23" s="58" customFormat="1" ht="6" customHeight="1" thickBot="1" thickTop="1">
      <c r="A82" s="44"/>
      <c r="B82" s="54"/>
      <c r="C82" s="55"/>
      <c r="D82" s="214"/>
      <c r="E82" s="214"/>
      <c r="F82" s="214"/>
      <c r="G82" s="214"/>
      <c r="H82" s="214"/>
      <c r="I82" s="215"/>
      <c r="J82" s="215"/>
      <c r="K82" s="215"/>
      <c r="L82" s="215"/>
      <c r="M82" s="215"/>
      <c r="N82" s="215"/>
      <c r="O82" s="215"/>
      <c r="P82" s="215"/>
      <c r="Q82" s="215"/>
      <c r="R82" s="44"/>
      <c r="S82" s="217"/>
      <c r="T82" s="44"/>
      <c r="U82" s="231"/>
      <c r="V82" s="88"/>
      <c r="W82" s="61"/>
    </row>
    <row r="83" spans="1:22" ht="24" customHeight="1" thickBot="1" thickTop="1">
      <c r="A83" s="3"/>
      <c r="B83" s="11"/>
      <c r="C83" s="12" t="s">
        <v>13</v>
      </c>
      <c r="D83" s="464">
        <f>IF('YEAR 1'!$U$4&gt;=3,IF('YEAR 1'!D88&gt;"",'YEAR 1'!D88,""),"")</f>
      </c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6"/>
      <c r="R83" s="44"/>
      <c r="S83" s="334">
        <f>IF('YEAR 1'!$U$4&gt;=3,'YEAR 2'!S84,0)</f>
        <v>0</v>
      </c>
      <c r="T83" s="44"/>
      <c r="U83" s="284">
        <f>'YEAR 2'!U84+S83</f>
        <v>0</v>
      </c>
      <c r="V83" s="71"/>
    </row>
    <row r="84" spans="1:23" s="58" customFormat="1" ht="6" customHeight="1" thickBot="1" thickTop="1">
      <c r="A84" s="44"/>
      <c r="B84" s="54"/>
      <c r="C84" s="55"/>
      <c r="D84" s="214"/>
      <c r="E84" s="214"/>
      <c r="F84" s="214"/>
      <c r="G84" s="214"/>
      <c r="H84" s="214"/>
      <c r="I84" s="215"/>
      <c r="J84" s="215"/>
      <c r="K84" s="215"/>
      <c r="L84" s="215"/>
      <c r="M84" s="215"/>
      <c r="N84" s="215"/>
      <c r="O84" s="215"/>
      <c r="P84" s="215"/>
      <c r="Q84" s="215"/>
      <c r="R84" s="44"/>
      <c r="S84" s="217"/>
      <c r="T84" s="44"/>
      <c r="U84" s="231"/>
      <c r="V84" s="88"/>
      <c r="W84" s="61"/>
    </row>
    <row r="85" spans="1:22" ht="24" customHeight="1" thickBot="1" thickTop="1">
      <c r="A85" s="3"/>
      <c r="B85" s="11"/>
      <c r="C85" s="12" t="s">
        <v>14</v>
      </c>
      <c r="D85" s="464">
        <f>IF('YEAR 1'!$U$4&gt;=3,IF('YEAR 1'!D90&gt;"",'YEAR 1'!D90,""),"")</f>
      </c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6"/>
      <c r="R85" s="44"/>
      <c r="S85" s="334">
        <f>IF('YEAR 1'!$U$4&gt;=3,'YEAR 2'!S86,0)</f>
        <v>0</v>
      </c>
      <c r="T85" s="44"/>
      <c r="U85" s="284">
        <f>'YEAR 2'!U86+S85</f>
        <v>0</v>
      </c>
      <c r="V85" s="71"/>
    </row>
    <row r="86" spans="1:23" s="58" customFormat="1" ht="5.25" customHeight="1" thickBot="1" thickTop="1">
      <c r="A86" s="44"/>
      <c r="B86" s="54"/>
      <c r="C86" s="55"/>
      <c r="D86" s="214"/>
      <c r="E86" s="214"/>
      <c r="F86" s="214"/>
      <c r="G86" s="214"/>
      <c r="H86" s="214"/>
      <c r="I86" s="215"/>
      <c r="J86" s="215"/>
      <c r="K86" s="215"/>
      <c r="L86" s="215"/>
      <c r="M86" s="215"/>
      <c r="N86" s="215"/>
      <c r="O86" s="215"/>
      <c r="P86" s="215"/>
      <c r="Q86" s="215"/>
      <c r="R86" s="44"/>
      <c r="S86" s="217"/>
      <c r="T86" s="44"/>
      <c r="U86" s="231"/>
      <c r="V86" s="88"/>
      <c r="W86" s="61"/>
    </row>
    <row r="87" spans="1:22" ht="24" customHeight="1" thickBot="1" thickTop="1">
      <c r="A87" s="3"/>
      <c r="B87" s="11"/>
      <c r="C87" s="12" t="s">
        <v>15</v>
      </c>
      <c r="D87" s="464">
        <f>IF('YEAR 1'!$U$4&gt;=3,IF('YEAR 1'!D92&gt;"",'YEAR 1'!D92,""),"")</f>
      </c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466"/>
      <c r="R87" s="44"/>
      <c r="S87" s="334">
        <f>IF('YEAR 1'!$U$4&gt;=3,'YEAR 2'!S88,0)</f>
        <v>0</v>
      </c>
      <c r="T87" s="44"/>
      <c r="U87" s="284">
        <f>'YEAR 2'!U88+S87</f>
        <v>0</v>
      </c>
      <c r="V87" s="71"/>
    </row>
    <row r="88" spans="1:23" s="58" customFormat="1" ht="5.25" customHeight="1" thickBot="1" thickTop="1">
      <c r="A88" s="44"/>
      <c r="B88" s="54"/>
      <c r="C88" s="55"/>
      <c r="D88" s="214"/>
      <c r="E88" s="214"/>
      <c r="F88" s="214"/>
      <c r="G88" s="214"/>
      <c r="H88" s="214"/>
      <c r="I88" s="215"/>
      <c r="J88" s="215"/>
      <c r="K88" s="215"/>
      <c r="L88" s="215"/>
      <c r="M88" s="215"/>
      <c r="N88" s="215"/>
      <c r="O88" s="215"/>
      <c r="P88" s="215"/>
      <c r="Q88" s="215"/>
      <c r="R88" s="44"/>
      <c r="S88" s="217"/>
      <c r="T88" s="44"/>
      <c r="U88" s="231"/>
      <c r="V88" s="88"/>
      <c r="W88" s="61"/>
    </row>
    <row r="89" spans="1:22" ht="24" customHeight="1" thickBot="1" thickTop="1">
      <c r="A89" s="3"/>
      <c r="B89" s="11"/>
      <c r="C89" s="12" t="s">
        <v>16</v>
      </c>
      <c r="D89" s="464">
        <f>IF('YEAR 1'!$U$4&gt;=3,IF('YEAR 1'!D94&gt;"",'YEAR 1'!D94,""),"")</f>
      </c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6"/>
      <c r="R89" s="44"/>
      <c r="S89" s="334">
        <f>IF('YEAR 1'!$U$4&gt;=3,'YEAR 2'!S90,0)</f>
        <v>0</v>
      </c>
      <c r="T89" s="44"/>
      <c r="U89" s="284">
        <f>'YEAR 2'!U90+S89</f>
        <v>0</v>
      </c>
      <c r="V89" s="71"/>
    </row>
    <row r="90" spans="1:23" s="58" customFormat="1" ht="6" customHeight="1" thickBot="1" thickTop="1">
      <c r="A90" s="44"/>
      <c r="B90" s="54"/>
      <c r="C90" s="55"/>
      <c r="D90" s="214"/>
      <c r="E90" s="214"/>
      <c r="F90" s="214"/>
      <c r="G90" s="214"/>
      <c r="H90" s="214"/>
      <c r="I90" s="215"/>
      <c r="J90" s="215"/>
      <c r="K90" s="215"/>
      <c r="L90" s="215"/>
      <c r="M90" s="215"/>
      <c r="N90" s="215"/>
      <c r="O90" s="215"/>
      <c r="P90" s="215"/>
      <c r="Q90" s="215"/>
      <c r="R90" s="44"/>
      <c r="S90" s="217"/>
      <c r="T90" s="44"/>
      <c r="U90" s="231"/>
      <c r="V90" s="88"/>
      <c r="W90" s="61"/>
    </row>
    <row r="91" spans="1:22" ht="24" customHeight="1" thickBot="1" thickTop="1">
      <c r="A91" s="3"/>
      <c r="B91" s="11"/>
      <c r="C91" s="12" t="s">
        <v>17</v>
      </c>
      <c r="D91" s="464">
        <f>IF('YEAR 1'!$U$4&gt;=3,IF('YEAR 1'!D96&gt;"",'YEAR 1'!D96,""),"")</f>
      </c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6"/>
      <c r="R91" s="44"/>
      <c r="S91" s="334">
        <f>IF('YEAR 1'!$U$4&gt;=3,'YEAR 2'!S92,0)</f>
        <v>0</v>
      </c>
      <c r="T91" s="44"/>
      <c r="U91" s="284">
        <f>'YEAR 2'!U92+S91</f>
        <v>0</v>
      </c>
      <c r="V91" s="71"/>
    </row>
    <row r="92" spans="1:23" s="58" customFormat="1" ht="6" customHeight="1" thickBot="1" thickTop="1">
      <c r="A92" s="44"/>
      <c r="B92" s="54"/>
      <c r="C92" s="55"/>
      <c r="D92" s="214"/>
      <c r="E92" s="214"/>
      <c r="F92" s="214"/>
      <c r="G92" s="214"/>
      <c r="H92" s="214"/>
      <c r="I92" s="215"/>
      <c r="J92" s="215"/>
      <c r="K92" s="215"/>
      <c r="L92" s="215"/>
      <c r="M92" s="215"/>
      <c r="N92" s="215"/>
      <c r="O92" s="215"/>
      <c r="P92" s="215"/>
      <c r="Q92" s="215"/>
      <c r="R92" s="44"/>
      <c r="S92" s="217"/>
      <c r="T92" s="44"/>
      <c r="U92" s="231"/>
      <c r="V92" s="88"/>
      <c r="W92" s="61"/>
    </row>
    <row r="93" spans="1:22" ht="24" customHeight="1" thickBot="1" thickTop="1">
      <c r="A93" s="3"/>
      <c r="B93" s="11"/>
      <c r="C93" s="12" t="s">
        <v>18</v>
      </c>
      <c r="D93" s="464" t="s">
        <v>112</v>
      </c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6"/>
      <c r="R93" s="44"/>
      <c r="S93" s="334">
        <f>IF('YEAR 1'!$U$4&gt;=3,'YEAR 2'!S94,0)</f>
        <v>0</v>
      </c>
      <c r="T93" s="44"/>
      <c r="U93" s="284">
        <f>'YEAR 2'!U94+S93</f>
        <v>0</v>
      </c>
      <c r="V93" s="71"/>
    </row>
    <row r="94" spans="1:23" s="5" customFormat="1" ht="24" customHeight="1" thickBot="1" thickTop="1">
      <c r="A94" s="8"/>
      <c r="B94" s="63"/>
      <c r="C94" s="64"/>
      <c r="D94" s="376" t="s">
        <v>46</v>
      </c>
      <c r="E94" s="376"/>
      <c r="F94" s="376"/>
      <c r="G94" s="376"/>
      <c r="H94" s="376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>
        <f>SUM(S75:S93)</f>
        <v>0</v>
      </c>
      <c r="T94" s="17"/>
      <c r="U94" s="77">
        <f>SUM(U75:U93)</f>
        <v>0</v>
      </c>
      <c r="V94" s="73"/>
      <c r="W94" s="52"/>
    </row>
    <row r="95" ht="8.25" customHeight="1" thickBot="1"/>
    <row r="96" spans="2:23" s="150" customFormat="1" ht="24" customHeight="1" thickBot="1">
      <c r="B96" s="285" t="s">
        <v>97</v>
      </c>
      <c r="C96" s="154"/>
      <c r="D96" s="293" t="s">
        <v>2</v>
      </c>
      <c r="E96" s="159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64"/>
      <c r="V96" s="165"/>
      <c r="W96" s="163"/>
    </row>
    <row r="97" spans="1:24" s="5" customFormat="1" ht="5.25" customHeight="1" thickBot="1">
      <c r="A97" s="8"/>
      <c r="B97" s="2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50"/>
      <c r="V97" s="70"/>
      <c r="W97" s="51"/>
      <c r="X97" s="8"/>
    </row>
    <row r="98" spans="1:24" s="5" customFormat="1" ht="26.25" customHeight="1" thickBot="1">
      <c r="A98" s="8"/>
      <c r="B98" s="28"/>
      <c r="C98" s="29"/>
      <c r="D98" s="371" t="s">
        <v>157</v>
      </c>
      <c r="E98" s="372"/>
      <c r="F98" s="372"/>
      <c r="G98" s="372"/>
      <c r="H98" s="372"/>
      <c r="I98" s="372"/>
      <c r="J98" s="372"/>
      <c r="K98" s="372"/>
      <c r="L98" s="372"/>
      <c r="M98" s="373"/>
      <c r="N98" s="84"/>
      <c r="O98" s="381" t="s">
        <v>166</v>
      </c>
      <c r="P98" s="487"/>
      <c r="Q98" s="487"/>
      <c r="R98" s="487"/>
      <c r="S98" s="488"/>
      <c r="T98" s="178"/>
      <c r="U98" s="288">
        <f>IF('YEAR 1'!$U$4&gt;=3,'YEAR 2'!U99,0)</f>
        <v>0</v>
      </c>
      <c r="V98" s="7"/>
      <c r="W98" s="200"/>
      <c r="X98" s="7"/>
    </row>
    <row r="99" spans="1:24" s="5" customFormat="1" ht="14.25" customHeight="1">
      <c r="A99" s="8"/>
      <c r="B99" s="28"/>
      <c r="C99" s="29"/>
      <c r="D99" s="29"/>
      <c r="E99" s="29"/>
      <c r="F99" s="29"/>
      <c r="G99" s="29"/>
      <c r="H99" s="8"/>
      <c r="I99" s="8"/>
      <c r="J99" s="8"/>
      <c r="K99" s="8"/>
      <c r="L99" s="8"/>
      <c r="M99" s="22"/>
      <c r="N99" s="8"/>
      <c r="O99" s="22"/>
      <c r="P99" s="22"/>
      <c r="Q99" s="22"/>
      <c r="R99" s="8"/>
      <c r="S99" s="8"/>
      <c r="T99" s="8"/>
      <c r="U99" s="32"/>
      <c r="V99" s="36"/>
      <c r="W99" s="33"/>
      <c r="X99" s="7"/>
    </row>
    <row r="100" spans="1:23" s="5" customFormat="1" ht="11.25" customHeight="1">
      <c r="A100" s="8"/>
      <c r="B100" s="2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2"/>
      <c r="N100" s="22"/>
      <c r="O100" s="22"/>
      <c r="P100" s="22"/>
      <c r="Q100" s="22"/>
      <c r="R100" s="8"/>
      <c r="S100" s="394"/>
      <c r="T100" s="394"/>
      <c r="U100" s="450" t="s">
        <v>126</v>
      </c>
      <c r="V100" s="70"/>
      <c r="W100" s="51"/>
    </row>
    <row r="101" spans="1:23" s="5" customFormat="1" ht="24" customHeight="1" thickBot="1">
      <c r="A101" s="8"/>
      <c r="B101" s="6"/>
      <c r="C101" s="8"/>
      <c r="D101" s="374" t="s">
        <v>41</v>
      </c>
      <c r="E101" s="374"/>
      <c r="F101" s="375"/>
      <c r="G101" s="8"/>
      <c r="H101" s="18"/>
      <c r="I101" s="8"/>
      <c r="J101" s="8"/>
      <c r="K101" s="22"/>
      <c r="L101" s="8"/>
      <c r="M101" s="10"/>
      <c r="N101" s="8"/>
      <c r="O101" s="10"/>
      <c r="P101" s="8"/>
      <c r="Q101" s="10"/>
      <c r="R101" s="10"/>
      <c r="S101" s="10" t="s">
        <v>143</v>
      </c>
      <c r="T101" s="10"/>
      <c r="U101" s="396"/>
      <c r="V101" s="70"/>
      <c r="W101" s="51"/>
    </row>
    <row r="102" spans="2:22" ht="24" customHeight="1" thickBot="1" thickTop="1">
      <c r="B102" s="11"/>
      <c r="C102" s="12" t="s">
        <v>9</v>
      </c>
      <c r="D102" s="363" t="s">
        <v>21</v>
      </c>
      <c r="E102" s="361"/>
      <c r="F102" s="364"/>
      <c r="G102" s="364"/>
      <c r="H102" s="364"/>
      <c r="I102" s="364"/>
      <c r="J102" s="364"/>
      <c r="K102" s="364"/>
      <c r="L102" s="364"/>
      <c r="M102" s="365"/>
      <c r="N102" s="3"/>
      <c r="O102" s="3"/>
      <c r="P102" s="3"/>
      <c r="Q102" s="3"/>
      <c r="R102" s="3"/>
      <c r="S102" s="256">
        <f>IF('YEAR 1'!$U$4&gt;=3,('YEAR 2'!S103*'YEAR 2'!$U$99)+'YEAR 2'!S103,0)</f>
        <v>0</v>
      </c>
      <c r="T102" s="3"/>
      <c r="U102" s="284">
        <f>'YEAR 2'!U103+S102</f>
        <v>0</v>
      </c>
      <c r="V102" s="71"/>
    </row>
    <row r="103" spans="2:22" ht="6" customHeight="1" thickBot="1" thickTop="1">
      <c r="B103" s="11"/>
      <c r="C103" s="1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80"/>
      <c r="V103" s="71"/>
    </row>
    <row r="104" spans="2:22" ht="24" customHeight="1" thickBot="1" thickTop="1">
      <c r="B104" s="11"/>
      <c r="C104" s="12" t="s">
        <v>10</v>
      </c>
      <c r="D104" s="363" t="s">
        <v>22</v>
      </c>
      <c r="E104" s="361"/>
      <c r="F104" s="364"/>
      <c r="G104" s="364"/>
      <c r="H104" s="364"/>
      <c r="I104" s="364"/>
      <c r="J104" s="364"/>
      <c r="K104" s="364"/>
      <c r="L104" s="364"/>
      <c r="M104" s="365"/>
      <c r="N104" s="3"/>
      <c r="O104" s="3"/>
      <c r="P104" s="3"/>
      <c r="Q104" s="3"/>
      <c r="R104" s="3"/>
      <c r="S104" s="256">
        <f>IF('YEAR 1'!$U$4&gt;=3,('YEAR 2'!S105*'YEAR 2'!$U$99)+'YEAR 2'!S105,0)</f>
        <v>0</v>
      </c>
      <c r="T104" s="3"/>
      <c r="U104" s="284">
        <f>'YEAR 2'!U105+S104</f>
        <v>0</v>
      </c>
      <c r="V104" s="71"/>
    </row>
    <row r="105" spans="2:23" s="5" customFormat="1" ht="24" customHeight="1" thickBot="1" thickTop="1">
      <c r="B105" s="63"/>
      <c r="C105" s="67"/>
      <c r="D105" s="17" t="s">
        <v>47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68"/>
      <c r="R105" s="17"/>
      <c r="S105" s="17">
        <f>SUM(S102:S104)</f>
        <v>0</v>
      </c>
      <c r="T105" s="17"/>
      <c r="U105" s="77">
        <f>SUM(U102:U104)</f>
        <v>0</v>
      </c>
      <c r="V105" s="73"/>
      <c r="W105" s="52"/>
    </row>
    <row r="106" ht="7.5" customHeight="1" thickBot="1"/>
    <row r="107" spans="1:23" s="150" customFormat="1" ht="24" customHeight="1" thickBot="1">
      <c r="A107" s="157"/>
      <c r="B107" s="285" t="s">
        <v>98</v>
      </c>
      <c r="C107" s="154"/>
      <c r="D107" s="367" t="s">
        <v>99</v>
      </c>
      <c r="E107" s="367"/>
      <c r="F107" s="367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66"/>
      <c r="V107" s="165"/>
      <c r="W107" s="163"/>
    </row>
    <row r="108" spans="1:24" s="5" customFormat="1" ht="5.25" customHeight="1" thickBot="1">
      <c r="A108" s="8"/>
      <c r="B108" s="28"/>
      <c r="C108" s="8"/>
      <c r="D108" s="8"/>
      <c r="E108" s="8"/>
      <c r="F108" s="8"/>
      <c r="G108" s="8"/>
      <c r="H108" s="470"/>
      <c r="I108" s="379"/>
      <c r="J108" s="379"/>
      <c r="K108" s="379"/>
      <c r="L108" s="379"/>
      <c r="M108" s="379"/>
      <c r="N108" s="379"/>
      <c r="O108" s="379"/>
      <c r="P108" s="379"/>
      <c r="Q108" s="379"/>
      <c r="R108" s="8"/>
      <c r="S108" s="8"/>
      <c r="T108" s="8"/>
      <c r="U108" s="50"/>
      <c r="V108" s="70"/>
      <c r="W108" s="51"/>
      <c r="X108" s="8"/>
    </row>
    <row r="109" spans="1:24" s="5" customFormat="1" ht="26.25" customHeight="1" thickBot="1">
      <c r="A109" s="8"/>
      <c r="B109" s="28"/>
      <c r="C109" s="29"/>
      <c r="D109" s="371" t="s">
        <v>157</v>
      </c>
      <c r="E109" s="372"/>
      <c r="F109" s="372"/>
      <c r="G109" s="372"/>
      <c r="H109" s="372"/>
      <c r="I109" s="372"/>
      <c r="J109" s="372"/>
      <c r="K109" s="372"/>
      <c r="L109" s="372"/>
      <c r="M109" s="373"/>
      <c r="N109" s="84"/>
      <c r="O109" s="381" t="s">
        <v>166</v>
      </c>
      <c r="P109" s="487"/>
      <c r="Q109" s="487"/>
      <c r="R109" s="487"/>
      <c r="S109" s="488"/>
      <c r="T109" s="178"/>
      <c r="U109" s="288">
        <f>IF('YEAR 1'!$U$4&gt;=3,'YEAR 2'!U110,0)</f>
        <v>0</v>
      </c>
      <c r="V109" s="7"/>
      <c r="W109" s="200"/>
      <c r="X109" s="7"/>
    </row>
    <row r="110" spans="1:24" s="5" customFormat="1" ht="14.25" customHeight="1">
      <c r="A110" s="8"/>
      <c r="B110" s="28"/>
      <c r="C110" s="29"/>
      <c r="D110" s="29"/>
      <c r="E110" s="29"/>
      <c r="F110" s="29"/>
      <c r="G110" s="29"/>
      <c r="H110" s="8"/>
      <c r="I110" s="8"/>
      <c r="J110" s="8"/>
      <c r="K110" s="8"/>
      <c r="L110" s="8"/>
      <c r="M110" s="22"/>
      <c r="N110" s="8"/>
      <c r="O110" s="22"/>
      <c r="P110" s="22"/>
      <c r="Q110" s="22"/>
      <c r="R110" s="8"/>
      <c r="S110" s="8"/>
      <c r="T110" s="8"/>
      <c r="U110" s="32"/>
      <c r="V110" s="36"/>
      <c r="W110" s="33"/>
      <c r="X110" s="7"/>
    </row>
    <row r="111" spans="1:23" s="5" customFormat="1" ht="11.25" customHeight="1">
      <c r="A111" s="8"/>
      <c r="B111" s="2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22"/>
      <c r="N111" s="22"/>
      <c r="O111" s="22"/>
      <c r="P111" s="22"/>
      <c r="Q111" s="22"/>
      <c r="R111" s="8"/>
      <c r="S111" s="394"/>
      <c r="T111" s="394"/>
      <c r="U111" s="50"/>
      <c r="V111" s="70"/>
      <c r="W111" s="51"/>
    </row>
    <row r="112" spans="1:23" s="5" customFormat="1" ht="28.5" customHeight="1" thickBot="1">
      <c r="A112" s="8"/>
      <c r="B112" s="6"/>
      <c r="C112" s="8"/>
      <c r="D112" s="374" t="s">
        <v>41</v>
      </c>
      <c r="E112" s="374"/>
      <c r="F112" s="375"/>
      <c r="G112" s="8"/>
      <c r="H112" s="18"/>
      <c r="I112" s="8"/>
      <c r="J112" s="8"/>
      <c r="K112" s="22"/>
      <c r="L112" s="8"/>
      <c r="M112" s="10"/>
      <c r="N112" s="8"/>
      <c r="O112" s="10"/>
      <c r="P112" s="390" t="s">
        <v>104</v>
      </c>
      <c r="Q112" s="475"/>
      <c r="R112" s="475"/>
      <c r="S112" s="10" t="s">
        <v>143</v>
      </c>
      <c r="T112" s="10"/>
      <c r="U112" s="233" t="s">
        <v>126</v>
      </c>
      <c r="V112" s="70"/>
      <c r="W112" s="51"/>
    </row>
    <row r="113" spans="1:22" ht="24" customHeight="1" thickBot="1" thickTop="1">
      <c r="A113" s="3"/>
      <c r="B113" s="11"/>
      <c r="C113" s="12" t="s">
        <v>9</v>
      </c>
      <c r="D113" s="363" t="s">
        <v>23</v>
      </c>
      <c r="E113" s="361"/>
      <c r="F113" s="364"/>
      <c r="G113" s="364"/>
      <c r="H113" s="364"/>
      <c r="I113" s="364"/>
      <c r="J113" s="364"/>
      <c r="K113" s="364"/>
      <c r="L113" s="364"/>
      <c r="M113" s="365"/>
      <c r="N113" s="44"/>
      <c r="O113" s="44"/>
      <c r="P113" s="44"/>
      <c r="Q113" s="272">
        <f>IF('YEAR 1'!$U$4&gt;=3,'YEAR 2'!Q114,0)</f>
        <v>0</v>
      </c>
      <c r="R113" s="44"/>
      <c r="S113" s="256">
        <f>IF('YEAR 1'!$U$4&gt;=3,('YEAR 2'!S114*'YEAR 2'!$U$110)+'YEAR 2'!S114,0)</f>
        <v>0</v>
      </c>
      <c r="T113" s="44"/>
      <c r="U113" s="284">
        <f>'YEAR 2'!U114+S113</f>
        <v>0</v>
      </c>
      <c r="V113" s="71"/>
    </row>
    <row r="114" spans="2:23" s="44" customFormat="1" ht="6" customHeight="1" thickBot="1" thickTop="1">
      <c r="B114" s="54"/>
      <c r="C114" s="55"/>
      <c r="D114" s="59"/>
      <c r="E114" s="59"/>
      <c r="F114" s="60"/>
      <c r="G114" s="60"/>
      <c r="H114" s="60"/>
      <c r="I114" s="60"/>
      <c r="J114" s="60"/>
      <c r="K114" s="60"/>
      <c r="L114" s="60"/>
      <c r="M114" s="60"/>
      <c r="Q114" s="224"/>
      <c r="U114" s="231"/>
      <c r="V114" s="88"/>
      <c r="W114" s="61"/>
    </row>
    <row r="115" spans="1:22" ht="24" customHeight="1" thickBot="1" thickTop="1">
      <c r="A115" s="3"/>
      <c r="B115" s="11"/>
      <c r="C115" s="12" t="s">
        <v>10</v>
      </c>
      <c r="D115" s="363" t="s">
        <v>2</v>
      </c>
      <c r="E115" s="361"/>
      <c r="F115" s="364"/>
      <c r="G115" s="364"/>
      <c r="H115" s="364"/>
      <c r="I115" s="364"/>
      <c r="J115" s="364"/>
      <c r="K115" s="364"/>
      <c r="L115" s="364"/>
      <c r="M115" s="365"/>
      <c r="N115" s="44"/>
      <c r="O115" s="44"/>
      <c r="P115" s="44"/>
      <c r="Q115" s="272">
        <f>IF('YEAR 1'!$U$4&gt;=3,'YEAR 2'!Q116,0)</f>
        <v>0</v>
      </c>
      <c r="R115" s="44"/>
      <c r="S115" s="256">
        <f>IF('YEAR 1'!$U$4&gt;=3,('YEAR 2'!S116*'YEAR 2'!$U$110)+'YEAR 2'!S116,0)</f>
        <v>0</v>
      </c>
      <c r="T115" s="44"/>
      <c r="U115" s="284">
        <f>'YEAR 2'!U116+S115</f>
        <v>0</v>
      </c>
      <c r="V115" s="71"/>
    </row>
    <row r="116" spans="2:23" s="44" customFormat="1" ht="6" customHeight="1" thickBot="1" thickTop="1">
      <c r="B116" s="54"/>
      <c r="C116" s="55"/>
      <c r="D116" s="59"/>
      <c r="E116" s="59"/>
      <c r="F116" s="60"/>
      <c r="G116" s="60"/>
      <c r="H116" s="60"/>
      <c r="I116" s="60"/>
      <c r="J116" s="60"/>
      <c r="K116" s="60"/>
      <c r="L116" s="60"/>
      <c r="M116" s="60"/>
      <c r="Q116" s="224"/>
      <c r="U116" s="231"/>
      <c r="V116" s="88"/>
      <c r="W116" s="61"/>
    </row>
    <row r="117" spans="1:22" ht="24" customHeight="1" thickBot="1" thickTop="1">
      <c r="A117" s="3"/>
      <c r="B117" s="11"/>
      <c r="C117" s="12" t="s">
        <v>11</v>
      </c>
      <c r="D117" s="363" t="s">
        <v>24</v>
      </c>
      <c r="E117" s="361"/>
      <c r="F117" s="364"/>
      <c r="G117" s="364"/>
      <c r="H117" s="364"/>
      <c r="I117" s="364"/>
      <c r="J117" s="364"/>
      <c r="K117" s="364"/>
      <c r="L117" s="364"/>
      <c r="M117" s="365"/>
      <c r="N117" s="44"/>
      <c r="O117" s="44"/>
      <c r="P117" s="44"/>
      <c r="Q117" s="272">
        <f>IF('YEAR 1'!$U$4&gt;=3,'YEAR 2'!Q118,0)</f>
        <v>0</v>
      </c>
      <c r="R117" s="44"/>
      <c r="S117" s="256">
        <f>IF('YEAR 1'!$U$4&gt;=3,('YEAR 2'!S118*'YEAR 2'!$U$110)+'YEAR 2'!S118,0)</f>
        <v>0</v>
      </c>
      <c r="T117" s="44"/>
      <c r="U117" s="284">
        <f>'YEAR 2'!U118+S117</f>
        <v>0</v>
      </c>
      <c r="V117" s="71"/>
    </row>
    <row r="118" spans="2:23" s="44" customFormat="1" ht="6" customHeight="1" thickBot="1" thickTop="1">
      <c r="B118" s="54"/>
      <c r="C118" s="55"/>
      <c r="D118" s="59"/>
      <c r="E118" s="59"/>
      <c r="F118" s="60"/>
      <c r="G118" s="60"/>
      <c r="H118" s="60"/>
      <c r="I118" s="60"/>
      <c r="J118" s="60"/>
      <c r="K118" s="60"/>
      <c r="L118" s="60"/>
      <c r="M118" s="60"/>
      <c r="Q118" s="224"/>
      <c r="U118" s="231"/>
      <c r="V118" s="88"/>
      <c r="W118" s="61"/>
    </row>
    <row r="119" spans="1:22" ht="24" customHeight="1" thickBot="1" thickTop="1">
      <c r="A119" s="3"/>
      <c r="B119" s="11"/>
      <c r="C119" s="12" t="s">
        <v>12</v>
      </c>
      <c r="D119" s="363" t="s">
        <v>3</v>
      </c>
      <c r="E119" s="361"/>
      <c r="F119" s="364"/>
      <c r="G119" s="364"/>
      <c r="H119" s="364"/>
      <c r="I119" s="364"/>
      <c r="J119" s="364"/>
      <c r="K119" s="364"/>
      <c r="L119" s="364"/>
      <c r="M119" s="365"/>
      <c r="N119" s="44"/>
      <c r="O119" s="44"/>
      <c r="P119" s="44"/>
      <c r="Q119" s="272">
        <f>IF('YEAR 1'!$U$4&gt;=3,'YEAR 2'!Q120,0)</f>
        <v>0</v>
      </c>
      <c r="R119" s="44"/>
      <c r="S119" s="256">
        <f>IF('YEAR 1'!$U$4&gt;=3,('YEAR 2'!S120*'YEAR 2'!$U$110)+'YEAR 2'!S120,0)</f>
        <v>0</v>
      </c>
      <c r="T119" s="44"/>
      <c r="U119" s="284">
        <f>'YEAR 2'!U120+S119</f>
        <v>0</v>
      </c>
      <c r="V119" s="71"/>
    </row>
    <row r="120" spans="1:23" s="5" customFormat="1" ht="24" customHeight="1" thickBot="1" thickTop="1">
      <c r="A120" s="8"/>
      <c r="B120" s="63"/>
      <c r="C120" s="17"/>
      <c r="D120" s="17" t="s">
        <v>48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>
        <f>SUM(S113:S119)</f>
        <v>0</v>
      </c>
      <c r="T120" s="17"/>
      <c r="U120" s="77">
        <f>SUM(U113:U119)</f>
        <v>0</v>
      </c>
      <c r="V120" s="73"/>
      <c r="W120" s="52"/>
    </row>
    <row r="121" ht="8.25" customHeight="1" thickBot="1"/>
    <row r="122" spans="1:23" s="150" customFormat="1" ht="24" customHeight="1" thickBot="1">
      <c r="A122" s="157"/>
      <c r="B122" s="285" t="s">
        <v>100</v>
      </c>
      <c r="C122" s="167"/>
      <c r="D122" s="367" t="s">
        <v>82</v>
      </c>
      <c r="E122" s="367"/>
      <c r="F122" s="3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54"/>
      <c r="U122" s="166"/>
      <c r="V122" s="168"/>
      <c r="W122" s="160"/>
    </row>
    <row r="123" spans="1:24" s="5" customFormat="1" ht="5.25" customHeight="1" thickBot="1">
      <c r="A123" s="8"/>
      <c r="B123" s="2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50"/>
      <c r="V123" s="70"/>
      <c r="W123" s="51"/>
      <c r="X123" s="8"/>
    </row>
    <row r="124" spans="1:24" s="5" customFormat="1" ht="26.25" customHeight="1" thickBot="1">
      <c r="A124" s="8"/>
      <c r="B124" s="28"/>
      <c r="C124" s="29"/>
      <c r="D124" s="371" t="s">
        <v>157</v>
      </c>
      <c r="E124" s="372"/>
      <c r="F124" s="372"/>
      <c r="G124" s="372"/>
      <c r="H124" s="372"/>
      <c r="I124" s="372"/>
      <c r="J124" s="372"/>
      <c r="K124" s="372"/>
      <c r="L124" s="372"/>
      <c r="M124" s="373"/>
      <c r="N124" s="84"/>
      <c r="O124" s="381" t="s">
        <v>166</v>
      </c>
      <c r="P124" s="487"/>
      <c r="Q124" s="487"/>
      <c r="R124" s="487"/>
      <c r="S124" s="488"/>
      <c r="T124" s="178"/>
      <c r="U124" s="288">
        <f>IF('YEAR 1'!$U$4&gt;=3,'YEAR 2'!U125,0)</f>
        <v>0</v>
      </c>
      <c r="V124" s="7"/>
      <c r="W124" s="200"/>
      <c r="X124" s="7"/>
    </row>
    <row r="125" spans="1:24" s="5" customFormat="1" ht="14.25" customHeight="1">
      <c r="A125" s="8"/>
      <c r="B125" s="28"/>
      <c r="C125" s="29"/>
      <c r="D125" s="29"/>
      <c r="E125" s="29"/>
      <c r="F125" s="29"/>
      <c r="G125" s="29"/>
      <c r="H125" s="8"/>
      <c r="I125" s="8"/>
      <c r="J125" s="8"/>
      <c r="K125" s="8"/>
      <c r="L125" s="8"/>
      <c r="M125" s="22"/>
      <c r="N125" s="8"/>
      <c r="O125" s="22"/>
      <c r="P125" s="22"/>
      <c r="Q125" s="22"/>
      <c r="R125" s="8"/>
      <c r="S125" s="8"/>
      <c r="T125" s="8"/>
      <c r="U125" s="32"/>
      <c r="V125" s="36"/>
      <c r="W125" s="33"/>
      <c r="X125" s="7"/>
    </row>
    <row r="126" spans="1:23" s="5" customFormat="1" ht="11.25" customHeight="1">
      <c r="A126" s="8"/>
      <c r="B126" s="2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2"/>
      <c r="N126" s="22"/>
      <c r="O126" s="22"/>
      <c r="P126" s="22"/>
      <c r="Q126" s="22"/>
      <c r="R126" s="8"/>
      <c r="S126" s="394"/>
      <c r="T126" s="394"/>
      <c r="U126" s="477" t="s">
        <v>126</v>
      </c>
      <c r="V126" s="70"/>
      <c r="W126" s="51"/>
    </row>
    <row r="127" spans="1:23" s="5" customFormat="1" ht="24" customHeight="1" thickBot="1">
      <c r="A127" s="8"/>
      <c r="B127" s="6"/>
      <c r="C127" s="8"/>
      <c r="D127" s="374" t="s">
        <v>41</v>
      </c>
      <c r="E127" s="374"/>
      <c r="F127" s="375"/>
      <c r="G127" s="8"/>
      <c r="H127" s="18"/>
      <c r="I127" s="8"/>
      <c r="J127" s="8"/>
      <c r="K127" s="22"/>
      <c r="L127" s="8"/>
      <c r="M127" s="10"/>
      <c r="N127" s="8"/>
      <c r="O127" s="10"/>
      <c r="P127" s="8"/>
      <c r="Q127" s="10"/>
      <c r="R127" s="10"/>
      <c r="S127" s="10" t="s">
        <v>151</v>
      </c>
      <c r="T127" s="10"/>
      <c r="U127" s="478"/>
      <c r="V127" s="70"/>
      <c r="W127" s="51"/>
    </row>
    <row r="128" spans="1:22" ht="24" customHeight="1" thickBot="1" thickTop="1">
      <c r="A128" s="3"/>
      <c r="B128" s="11"/>
      <c r="C128" s="12" t="s">
        <v>9</v>
      </c>
      <c r="D128" s="363" t="s">
        <v>25</v>
      </c>
      <c r="E128" s="361"/>
      <c r="F128" s="364"/>
      <c r="G128" s="364"/>
      <c r="H128" s="364"/>
      <c r="I128" s="364"/>
      <c r="J128" s="364"/>
      <c r="K128" s="364"/>
      <c r="L128" s="364"/>
      <c r="M128" s="365"/>
      <c r="N128" s="44"/>
      <c r="O128" s="44"/>
      <c r="P128" s="44"/>
      <c r="Q128" s="44"/>
      <c r="R128" s="44"/>
      <c r="S128" s="256">
        <f>IF('YEAR 1'!$U$4&gt;=3,('YEAR 2'!S129*'YEAR 2'!$U$125)+'YEAR 2'!S129,0)</f>
        <v>0</v>
      </c>
      <c r="T128" s="44"/>
      <c r="U128" s="284">
        <f>'YEAR 2'!U129+S128</f>
        <v>0</v>
      </c>
      <c r="V128" s="71"/>
    </row>
    <row r="129" spans="1:22" ht="6" customHeight="1" thickBot="1" thickTop="1">
      <c r="A129" s="3"/>
      <c r="B129" s="11"/>
      <c r="C129" s="1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231"/>
      <c r="V129" s="71"/>
    </row>
    <row r="130" spans="1:22" ht="24" customHeight="1" thickBot="1" thickTop="1">
      <c r="A130" s="3"/>
      <c r="B130" s="11"/>
      <c r="C130" s="12" t="s">
        <v>10</v>
      </c>
      <c r="D130" s="363" t="s">
        <v>26</v>
      </c>
      <c r="E130" s="361"/>
      <c r="F130" s="364"/>
      <c r="G130" s="364"/>
      <c r="H130" s="364"/>
      <c r="I130" s="364"/>
      <c r="J130" s="364"/>
      <c r="K130" s="364"/>
      <c r="L130" s="364"/>
      <c r="M130" s="365"/>
      <c r="N130" s="44"/>
      <c r="O130" s="44"/>
      <c r="P130" s="44"/>
      <c r="Q130" s="44"/>
      <c r="R130" s="44"/>
      <c r="S130" s="256">
        <f>IF('YEAR 1'!$U$4&gt;=3,('YEAR 2'!S131*'YEAR 2'!$U$125)+'YEAR 2'!S131,0)</f>
        <v>0</v>
      </c>
      <c r="T130" s="44"/>
      <c r="U130" s="284">
        <f>'YEAR 2'!U131+S130</f>
        <v>0</v>
      </c>
      <c r="V130" s="71"/>
    </row>
    <row r="131" spans="1:22" ht="6" customHeight="1" thickBot="1" thickTop="1">
      <c r="A131" s="3"/>
      <c r="B131" s="11"/>
      <c r="C131" s="1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231"/>
      <c r="V131" s="71"/>
    </row>
    <row r="132" spans="1:22" ht="24" customHeight="1" thickBot="1" thickTop="1">
      <c r="A132" s="3"/>
      <c r="B132" s="11"/>
      <c r="C132" s="12" t="s">
        <v>11</v>
      </c>
      <c r="D132" s="363" t="s">
        <v>27</v>
      </c>
      <c r="E132" s="361"/>
      <c r="F132" s="364"/>
      <c r="G132" s="364"/>
      <c r="H132" s="364"/>
      <c r="I132" s="364"/>
      <c r="J132" s="364"/>
      <c r="K132" s="364"/>
      <c r="L132" s="364"/>
      <c r="M132" s="365"/>
      <c r="N132" s="44"/>
      <c r="O132" s="44"/>
      <c r="P132" s="44"/>
      <c r="Q132" s="44"/>
      <c r="R132" s="44"/>
      <c r="S132" s="256">
        <f>IF('YEAR 1'!$U$4&gt;=3,('YEAR 2'!S133*'YEAR 2'!$U$125)+'YEAR 2'!S133,0)</f>
        <v>0</v>
      </c>
      <c r="T132" s="44"/>
      <c r="U132" s="284">
        <f>'YEAR 2'!U133+S132</f>
        <v>0</v>
      </c>
      <c r="V132" s="71"/>
    </row>
    <row r="133" spans="1:22" ht="6" customHeight="1" thickBot="1" thickTop="1">
      <c r="A133" s="3"/>
      <c r="B133" s="11"/>
      <c r="C133" s="1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231"/>
      <c r="V133" s="71"/>
    </row>
    <row r="134" spans="1:22" ht="24" customHeight="1" thickBot="1" thickTop="1">
      <c r="A134" s="3"/>
      <c r="B134" s="11"/>
      <c r="C134" s="12" t="s">
        <v>12</v>
      </c>
      <c r="D134" s="363" t="s">
        <v>28</v>
      </c>
      <c r="E134" s="361"/>
      <c r="F134" s="364"/>
      <c r="G134" s="364"/>
      <c r="H134" s="364"/>
      <c r="I134" s="364"/>
      <c r="J134" s="364"/>
      <c r="K134" s="364"/>
      <c r="L134" s="364"/>
      <c r="M134" s="365"/>
      <c r="N134" s="44"/>
      <c r="O134" s="44"/>
      <c r="P134" s="44"/>
      <c r="Q134" s="44"/>
      <c r="R134" s="44"/>
      <c r="S134" s="256">
        <f>IF('YEAR 1'!$U$4&gt;=3,('YEAR 2'!S135*'YEAR 2'!$U$125)+'YEAR 2'!S135,0)</f>
        <v>0</v>
      </c>
      <c r="T134" s="44"/>
      <c r="U134" s="284">
        <f>'YEAR 2'!U135+S134</f>
        <v>0</v>
      </c>
      <c r="V134" s="71"/>
    </row>
    <row r="135" spans="1:22" ht="6" customHeight="1" thickBot="1" thickTop="1">
      <c r="A135" s="3"/>
      <c r="B135" s="11"/>
      <c r="C135" s="1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231"/>
      <c r="V135" s="71"/>
    </row>
    <row r="136" spans="1:22" ht="24" customHeight="1" thickBot="1" thickTop="1">
      <c r="A136" s="3"/>
      <c r="B136" s="11"/>
      <c r="C136" s="12" t="s">
        <v>13</v>
      </c>
      <c r="D136" s="363" t="s">
        <v>31</v>
      </c>
      <c r="E136" s="361"/>
      <c r="F136" s="364"/>
      <c r="G136" s="364"/>
      <c r="H136" s="364"/>
      <c r="I136" s="364"/>
      <c r="J136" s="364"/>
      <c r="K136" s="364"/>
      <c r="L136" s="364"/>
      <c r="M136" s="365"/>
      <c r="N136" s="44"/>
      <c r="O136" s="44"/>
      <c r="P136" s="44"/>
      <c r="Q136" s="44"/>
      <c r="R136" s="44"/>
      <c r="S136" s="256">
        <f>IF('YEAR 1'!$U$4&gt;=3,('YEAR 2'!S137*'YEAR 2'!$U$125)+'YEAR 2'!S137,0)</f>
        <v>0</v>
      </c>
      <c r="T136" s="44"/>
      <c r="U136" s="284">
        <f>'YEAR 2'!U137+S136</f>
        <v>0</v>
      </c>
      <c r="V136" s="71"/>
    </row>
    <row r="137" spans="1:22" ht="6" customHeight="1" thickBot="1" thickTop="1">
      <c r="A137" s="3"/>
      <c r="B137" s="11"/>
      <c r="C137" s="1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231"/>
      <c r="V137" s="71"/>
    </row>
    <row r="138" spans="1:22" ht="24" customHeight="1" thickBot="1" thickTop="1">
      <c r="A138" s="3"/>
      <c r="B138" s="11"/>
      <c r="C138" s="12" t="s">
        <v>14</v>
      </c>
      <c r="D138" s="363" t="s">
        <v>42</v>
      </c>
      <c r="E138" s="361"/>
      <c r="F138" s="364"/>
      <c r="G138" s="364"/>
      <c r="H138" s="364"/>
      <c r="I138" s="364"/>
      <c r="J138" s="364"/>
      <c r="K138" s="364"/>
      <c r="L138" s="364"/>
      <c r="M138" s="365"/>
      <c r="N138" s="44"/>
      <c r="O138" s="44"/>
      <c r="P138" s="44"/>
      <c r="Q138" s="44"/>
      <c r="R138" s="44"/>
      <c r="S138" s="256">
        <f>IF('YEAR 1'!$U$4&gt;=3,('YEAR 2'!S139*'YEAR 2'!$U$125)+'YEAR 2'!S139,0)</f>
        <v>0</v>
      </c>
      <c r="T138" s="44"/>
      <c r="U138" s="284">
        <f>'YEAR 2'!U139+S138</f>
        <v>0</v>
      </c>
      <c r="V138" s="71"/>
    </row>
    <row r="139" spans="1:22" ht="6" customHeight="1" thickBot="1" thickTop="1">
      <c r="A139" s="3"/>
      <c r="B139" s="11"/>
      <c r="C139" s="55"/>
      <c r="D139" s="59"/>
      <c r="E139" s="59"/>
      <c r="F139" s="60"/>
      <c r="G139" s="60"/>
      <c r="H139" s="60"/>
      <c r="I139" s="60"/>
      <c r="J139" s="60"/>
      <c r="K139" s="60"/>
      <c r="L139" s="60"/>
      <c r="M139" s="60"/>
      <c r="N139" s="44"/>
      <c r="O139" s="44"/>
      <c r="P139" s="44"/>
      <c r="Q139" s="44"/>
      <c r="R139" s="44"/>
      <c r="S139" s="59"/>
      <c r="T139" s="44"/>
      <c r="U139" s="231"/>
      <c r="V139" s="71"/>
    </row>
    <row r="140" spans="1:22" ht="24" customHeight="1" thickBot="1" thickTop="1">
      <c r="A140" s="3"/>
      <c r="B140" s="11"/>
      <c r="C140" s="12" t="s">
        <v>15</v>
      </c>
      <c r="D140" s="363" t="s">
        <v>3</v>
      </c>
      <c r="E140" s="361"/>
      <c r="F140" s="364"/>
      <c r="G140" s="364"/>
      <c r="H140" s="364"/>
      <c r="I140" s="364"/>
      <c r="J140" s="364"/>
      <c r="K140" s="364"/>
      <c r="L140" s="364"/>
      <c r="M140" s="365"/>
      <c r="N140" s="44"/>
      <c r="O140" s="44"/>
      <c r="P140" s="44"/>
      <c r="Q140" s="44"/>
      <c r="R140" s="44"/>
      <c r="S140" s="256">
        <f>IF('YEAR 1'!$U$4&gt;=3,('YEAR 2'!S141*'YEAR 2'!$U$125)+'YEAR 2'!S141,0)</f>
        <v>0</v>
      </c>
      <c r="T140" s="44"/>
      <c r="U140" s="284">
        <f>'YEAR 2'!U141+S140</f>
        <v>0</v>
      </c>
      <c r="V140" s="71"/>
    </row>
    <row r="141" spans="1:23" s="5" customFormat="1" ht="24" customHeight="1" thickBot="1" thickTop="1">
      <c r="A141" s="8"/>
      <c r="B141" s="63"/>
      <c r="C141" s="17"/>
      <c r="D141" s="8" t="s">
        <v>49</v>
      </c>
      <c r="E141" s="8"/>
      <c r="F141" s="8"/>
      <c r="G141" s="8"/>
      <c r="H141" s="8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>
        <f>+SUM(S128:S140)</f>
        <v>0</v>
      </c>
      <c r="T141" s="17"/>
      <c r="U141" s="77">
        <f>+SUM(U128:U140)</f>
        <v>0</v>
      </c>
      <c r="V141" s="73"/>
      <c r="W141" s="52"/>
    </row>
    <row r="142" spans="2:23" s="169" customFormat="1" ht="24" customHeight="1">
      <c r="B142" s="289" t="s">
        <v>107</v>
      </c>
      <c r="C142" s="170"/>
      <c r="D142" s="415" t="s">
        <v>160</v>
      </c>
      <c r="E142" s="415"/>
      <c r="F142" s="415"/>
      <c r="G142" s="415"/>
      <c r="H142" s="415"/>
      <c r="S142" s="287">
        <f>S71+S94+S105+S120+S141</f>
        <v>0</v>
      </c>
      <c r="U142" s="287">
        <f>U71+U94+U105+U120+U141</f>
        <v>0</v>
      </c>
      <c r="V142" s="171"/>
      <c r="W142" s="172"/>
    </row>
    <row r="143" spans="1:24" ht="15" customHeight="1" thickBot="1">
      <c r="A143" s="3"/>
      <c r="B143" s="3"/>
      <c r="C143" s="3"/>
      <c r="D143" s="8"/>
      <c r="E143" s="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62"/>
      <c r="V143" s="34"/>
      <c r="X143" s="3"/>
    </row>
    <row r="144" spans="1:23" s="169" customFormat="1" ht="24" customHeight="1" thickBot="1">
      <c r="A144" s="174"/>
      <c r="B144" s="285" t="s">
        <v>105</v>
      </c>
      <c r="C144" s="158"/>
      <c r="D144" s="367" t="s">
        <v>106</v>
      </c>
      <c r="E144" s="367"/>
      <c r="F144" s="367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75"/>
      <c r="V144" s="176"/>
      <c r="W144" s="172"/>
    </row>
    <row r="145" spans="1:24" s="5" customFormat="1" ht="5.25" customHeight="1">
      <c r="A145" s="8"/>
      <c r="B145" s="28"/>
      <c r="C145" s="29"/>
      <c r="D145" s="29"/>
      <c r="E145" s="29"/>
      <c r="F145" s="29"/>
      <c r="G145" s="29"/>
      <c r="H145" s="8"/>
      <c r="I145" s="8"/>
      <c r="J145" s="8"/>
      <c r="K145" s="8"/>
      <c r="L145" s="8"/>
      <c r="M145" s="22"/>
      <c r="N145" s="8"/>
      <c r="O145" s="22"/>
      <c r="P145" s="22"/>
      <c r="Q145" s="22"/>
      <c r="R145" s="8"/>
      <c r="S145" s="8"/>
      <c r="T145" s="8"/>
      <c r="U145" s="32"/>
      <c r="V145" s="36"/>
      <c r="W145" s="33"/>
      <c r="X145" s="7"/>
    </row>
    <row r="146" spans="1:23" s="5" customFormat="1" ht="11.25" customHeight="1">
      <c r="A146" s="8"/>
      <c r="B146" s="28"/>
      <c r="C146" s="8"/>
      <c r="D146" s="192"/>
      <c r="E146" s="192"/>
      <c r="F146" s="8"/>
      <c r="G146" s="8"/>
      <c r="H146" s="8"/>
      <c r="I146" s="8"/>
      <c r="J146" s="8"/>
      <c r="K146" s="8"/>
      <c r="L146" s="8"/>
      <c r="M146" s="22"/>
      <c r="N146" s="22"/>
      <c r="O146" s="22"/>
      <c r="P146" s="22"/>
      <c r="Q146" s="22"/>
      <c r="R146" s="8"/>
      <c r="S146" s="394"/>
      <c r="T146" s="394"/>
      <c r="U146" s="50"/>
      <c r="V146" s="70"/>
      <c r="W146" s="51"/>
    </row>
    <row r="147" spans="1:23" s="5" customFormat="1" ht="27" customHeight="1" thickBot="1">
      <c r="A147" s="8"/>
      <c r="B147" s="6"/>
      <c r="C147" s="8"/>
      <c r="D147" s="374" t="s">
        <v>174</v>
      </c>
      <c r="E147" s="471"/>
      <c r="F147" s="471"/>
      <c r="G147" s="471"/>
      <c r="H147" s="471"/>
      <c r="I147" s="57"/>
      <c r="J147" s="8"/>
      <c r="K147" s="201"/>
      <c r="L147" s="85"/>
      <c r="M147" s="22" t="s">
        <v>30</v>
      </c>
      <c r="N147" s="85"/>
      <c r="O147" s="403" t="s">
        <v>128</v>
      </c>
      <c r="P147" s="411"/>
      <c r="Q147" s="411"/>
      <c r="R147" s="10"/>
      <c r="S147" s="10" t="s">
        <v>143</v>
      </c>
      <c r="T147" s="10"/>
      <c r="U147" s="233" t="s">
        <v>126</v>
      </c>
      <c r="V147" s="70"/>
      <c r="W147" s="51"/>
    </row>
    <row r="148" spans="1:22" ht="24" customHeight="1" thickBot="1" thickTop="1">
      <c r="A148" s="3"/>
      <c r="B148" s="11"/>
      <c r="C148" s="12" t="s">
        <v>9</v>
      </c>
      <c r="D148" s="360">
        <f>IF('YEAR 1'!$U$4&gt;=3,IF('YEAR 1'!D153&gt;"",'YEAR 1'!D153,""),"")</f>
      </c>
      <c r="E148" s="366"/>
      <c r="F148" s="362"/>
      <c r="G148" s="226"/>
      <c r="H148" s="359"/>
      <c r="I148" s="359"/>
      <c r="J148" s="227"/>
      <c r="K148" s="226"/>
      <c r="L148" s="227"/>
      <c r="M148" s="333">
        <f>IF('YEAR 1'!$U$4&gt;=3,'YEAR 1'!M153,0)</f>
        <v>0</v>
      </c>
      <c r="N148" s="209"/>
      <c r="O148" s="360"/>
      <c r="P148" s="361"/>
      <c r="Q148" s="362"/>
      <c r="R148" s="209"/>
      <c r="S148" s="256">
        <f>M148*O148</f>
        <v>0</v>
      </c>
      <c r="T148" s="227"/>
      <c r="U148" s="284">
        <f>'YEAR 2'!U149+S148</f>
        <v>0</v>
      </c>
      <c r="V148" s="71"/>
    </row>
    <row r="149" spans="1:22" ht="6" customHeight="1" thickBot="1" thickTop="1">
      <c r="A149" s="3"/>
      <c r="B149" s="11"/>
      <c r="C149" s="12"/>
      <c r="D149" s="56"/>
      <c r="E149" s="56"/>
      <c r="F149" s="210"/>
      <c r="G149" s="215"/>
      <c r="H149" s="214"/>
      <c r="I149" s="214"/>
      <c r="J149" s="227"/>
      <c r="K149" s="227"/>
      <c r="L149" s="227"/>
      <c r="M149" s="228"/>
      <c r="N149" s="209"/>
      <c r="O149" s="209"/>
      <c r="P149" s="209"/>
      <c r="Q149" s="209"/>
      <c r="R149" s="209"/>
      <c r="S149" s="274"/>
      <c r="T149" s="227"/>
      <c r="U149" s="231"/>
      <c r="V149" s="71"/>
    </row>
    <row r="150" spans="1:22" ht="24" customHeight="1" thickBot="1" thickTop="1">
      <c r="A150" s="3"/>
      <c r="B150" s="11"/>
      <c r="C150" s="12" t="s">
        <v>10</v>
      </c>
      <c r="D150" s="360">
        <f>IF('YEAR 1'!$U$4&gt;=3,IF('YEAR 1'!D155&gt;"",'YEAR 1'!D155,""),"")</f>
      </c>
      <c r="E150" s="366"/>
      <c r="F150" s="362"/>
      <c r="G150" s="226"/>
      <c r="H150" s="359"/>
      <c r="I150" s="359"/>
      <c r="J150" s="227"/>
      <c r="K150" s="226"/>
      <c r="L150" s="227"/>
      <c r="M150" s="333">
        <f>IF('YEAR 1'!$U$4&gt;=3,'YEAR 1'!M155,0)</f>
        <v>0</v>
      </c>
      <c r="N150" s="44"/>
      <c r="O150" s="360"/>
      <c r="P150" s="361"/>
      <c r="Q150" s="362"/>
      <c r="R150" s="44"/>
      <c r="S150" s="256">
        <f>M150*O150</f>
        <v>0</v>
      </c>
      <c r="T150" s="227"/>
      <c r="U150" s="284">
        <f>'YEAR 2'!U151+S150</f>
        <v>0</v>
      </c>
      <c r="V150" s="71"/>
    </row>
    <row r="151" spans="1:22" ht="6" customHeight="1" thickBot="1" thickTop="1">
      <c r="A151" s="3"/>
      <c r="B151" s="11"/>
      <c r="C151" s="12"/>
      <c r="D151" s="56"/>
      <c r="E151" s="56"/>
      <c r="F151" s="210"/>
      <c r="G151" s="215"/>
      <c r="H151" s="214"/>
      <c r="I151" s="214"/>
      <c r="J151" s="227"/>
      <c r="K151" s="227"/>
      <c r="L151" s="227"/>
      <c r="M151" s="229"/>
      <c r="N151" s="44"/>
      <c r="O151" s="44"/>
      <c r="P151" s="44"/>
      <c r="Q151" s="44"/>
      <c r="R151" s="44"/>
      <c r="S151" s="227"/>
      <c r="T151" s="227"/>
      <c r="U151" s="231"/>
      <c r="V151" s="71"/>
    </row>
    <row r="152" spans="1:22" ht="24" customHeight="1" thickBot="1" thickTop="1">
      <c r="A152" s="3"/>
      <c r="B152" s="11"/>
      <c r="C152" s="12" t="s">
        <v>11</v>
      </c>
      <c r="D152" s="360">
        <f>IF('YEAR 1'!$U$4&gt;=3,IF('YEAR 1'!D157&gt;"",'YEAR 1'!D157,""),"")</f>
      </c>
      <c r="E152" s="366"/>
      <c r="F152" s="362"/>
      <c r="G152" s="226"/>
      <c r="H152" s="359"/>
      <c r="I152" s="359"/>
      <c r="J152" s="227"/>
      <c r="K152" s="226"/>
      <c r="L152" s="227"/>
      <c r="M152" s="333">
        <f>IF('YEAR 1'!$U$4&gt;=3,'YEAR 1'!M157,0)</f>
        <v>0</v>
      </c>
      <c r="N152" s="44"/>
      <c r="O152" s="360"/>
      <c r="P152" s="361"/>
      <c r="Q152" s="362"/>
      <c r="R152" s="44"/>
      <c r="S152" s="256">
        <f>M152*O152</f>
        <v>0</v>
      </c>
      <c r="T152" s="227"/>
      <c r="U152" s="284">
        <f>'YEAR 2'!U153+S152</f>
        <v>0</v>
      </c>
      <c r="V152" s="71"/>
    </row>
    <row r="153" spans="1:22" ht="6" customHeight="1" thickBot="1" thickTop="1">
      <c r="A153" s="3"/>
      <c r="B153" s="11"/>
      <c r="C153" s="12"/>
      <c r="D153" s="56"/>
      <c r="E153" s="56"/>
      <c r="F153" s="210"/>
      <c r="G153" s="215"/>
      <c r="H153" s="214"/>
      <c r="I153" s="214"/>
      <c r="J153" s="227"/>
      <c r="K153" s="227"/>
      <c r="L153" s="227"/>
      <c r="M153" s="229"/>
      <c r="N153" s="44"/>
      <c r="O153" s="44"/>
      <c r="P153" s="44"/>
      <c r="Q153" s="44"/>
      <c r="R153" s="44"/>
      <c r="S153" s="227"/>
      <c r="T153" s="227"/>
      <c r="U153" s="231"/>
      <c r="V153" s="71"/>
    </row>
    <row r="154" spans="1:22" ht="24" customHeight="1" thickBot="1" thickTop="1">
      <c r="A154" s="3"/>
      <c r="B154" s="11"/>
      <c r="C154" s="12" t="s">
        <v>12</v>
      </c>
      <c r="D154" s="360">
        <f>IF('YEAR 1'!$U$4&gt;=3,IF('YEAR 1'!D159&gt;"",'YEAR 1'!D159,""),"")</f>
      </c>
      <c r="E154" s="366"/>
      <c r="F154" s="362"/>
      <c r="G154" s="226"/>
      <c r="H154" s="359"/>
      <c r="I154" s="359"/>
      <c r="J154" s="227"/>
      <c r="K154" s="226"/>
      <c r="L154" s="227"/>
      <c r="M154" s="333">
        <f>IF('YEAR 1'!$U$4&gt;=3,'YEAR 1'!M159,0)</f>
        <v>0</v>
      </c>
      <c r="N154" s="44"/>
      <c r="O154" s="360"/>
      <c r="P154" s="361"/>
      <c r="Q154" s="362"/>
      <c r="R154" s="44"/>
      <c r="S154" s="256">
        <f>M154*O154</f>
        <v>0</v>
      </c>
      <c r="T154" s="227"/>
      <c r="U154" s="284">
        <f>'YEAR 2'!U155+S154</f>
        <v>0</v>
      </c>
      <c r="V154" s="71"/>
    </row>
    <row r="155" spans="1:22" ht="24" customHeight="1" thickBot="1" thickTop="1">
      <c r="A155" s="3"/>
      <c r="B155" s="14"/>
      <c r="C155" s="4"/>
      <c r="D155" s="17" t="s">
        <v>50</v>
      </c>
      <c r="E155" s="1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7">
        <f>SUM(S148:S154)</f>
        <v>0</v>
      </c>
      <c r="T155" s="17"/>
      <c r="U155" s="77">
        <f>SUM(U148:U154)</f>
        <v>0</v>
      </c>
      <c r="V155" s="72"/>
    </row>
    <row r="156" spans="2:23" s="150" customFormat="1" ht="24" customHeight="1">
      <c r="B156" s="290" t="s">
        <v>108</v>
      </c>
      <c r="D156" s="476" t="s">
        <v>136</v>
      </c>
      <c r="E156" s="476"/>
      <c r="F156" s="476"/>
      <c r="G156" s="476"/>
      <c r="H156" s="476"/>
      <c r="S156" s="290">
        <f>S142+S155</f>
        <v>0</v>
      </c>
      <c r="U156" s="290">
        <f>U142+U155</f>
        <v>0</v>
      </c>
      <c r="V156" s="173"/>
      <c r="W156" s="160"/>
    </row>
    <row r="157" ht="15.75" customHeight="1" thickBot="1"/>
    <row r="158" spans="2:23" s="169" customFormat="1" ht="24" customHeight="1" thickBot="1">
      <c r="B158" s="285" t="s">
        <v>109</v>
      </c>
      <c r="C158" s="158"/>
      <c r="D158" s="367" t="s">
        <v>110</v>
      </c>
      <c r="E158" s="367"/>
      <c r="F158" s="367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77"/>
      <c r="V158" s="176"/>
      <c r="W158" s="172"/>
    </row>
    <row r="159" spans="2:22" ht="6" customHeight="1">
      <c r="B159" s="2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62"/>
      <c r="V159" s="71"/>
    </row>
    <row r="160" spans="2:23" ht="24" customHeight="1">
      <c r="B160" s="11"/>
      <c r="C160" s="3"/>
      <c r="D160" s="3"/>
      <c r="E160" s="3"/>
      <c r="F160" s="10" t="s">
        <v>32</v>
      </c>
      <c r="G160" s="3"/>
      <c r="H160" s="8" t="s">
        <v>35</v>
      </c>
      <c r="I160" s="8"/>
      <c r="J160" s="8"/>
      <c r="L160" s="8"/>
      <c r="M160" s="20"/>
      <c r="N160" s="20"/>
      <c r="O160" s="20"/>
      <c r="P160" s="20"/>
      <c r="Q160" s="20"/>
      <c r="R160" s="20"/>
      <c r="S160" s="20"/>
      <c r="T160" s="3"/>
      <c r="U160" s="51"/>
      <c r="V160" s="70"/>
      <c r="W160" s="51"/>
    </row>
    <row r="161" spans="2:22" ht="24" customHeight="1">
      <c r="B161" s="11"/>
      <c r="C161" s="3"/>
      <c r="D161" s="23" t="s">
        <v>137</v>
      </c>
      <c r="E161" s="23"/>
      <c r="F161" s="336">
        <f>IF('YEAR 1'!$U$4&gt;=3,'YEAR 2'!F162,0)</f>
        <v>0</v>
      </c>
      <c r="G161" s="275"/>
      <c r="H161" s="464">
        <f>IF('YEAR 1'!$U$4&gt;=3,IF('YEAR 2'!H162&gt;"",'YEAR 2'!H162,""),"")</f>
      </c>
      <c r="I161" s="465"/>
      <c r="J161" s="465"/>
      <c r="K161" s="465"/>
      <c r="L161" s="465"/>
      <c r="M161" s="465"/>
      <c r="N161" s="465"/>
      <c r="O161" s="465"/>
      <c r="P161" s="465"/>
      <c r="Q161" s="465"/>
      <c r="R161" s="465"/>
      <c r="S161" s="465"/>
      <c r="T161" s="465"/>
      <c r="U161" s="466"/>
      <c r="V161" s="71"/>
    </row>
    <row r="162" spans="2:22" ht="11.25" customHeight="1" thickBot="1">
      <c r="B162" s="14"/>
      <c r="C162" s="4"/>
      <c r="D162" s="4"/>
      <c r="E162" s="4"/>
      <c r="F162" s="1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35"/>
      <c r="V162" s="72"/>
    </row>
  </sheetData>
  <sheetProtection/>
  <mergeCells count="136">
    <mergeCell ref="O124:S124"/>
    <mergeCell ref="D33:H33"/>
    <mergeCell ref="D37:M37"/>
    <mergeCell ref="O37:S37"/>
    <mergeCell ref="D93:Q93"/>
    <mergeCell ref="D101:F101"/>
    <mergeCell ref="D74:F74"/>
    <mergeCell ref="F6:U6"/>
    <mergeCell ref="U73:U74"/>
    <mergeCell ref="U100:U101"/>
    <mergeCell ref="D16:F16"/>
    <mergeCell ref="D20:F20"/>
    <mergeCell ref="D115:M115"/>
    <mergeCell ref="S100:T100"/>
    <mergeCell ref="D91:Q91"/>
    <mergeCell ref="D94:H94"/>
    <mergeCell ref="O98:S98"/>
    <mergeCell ref="O150:Q150"/>
    <mergeCell ref="O152:Q152"/>
    <mergeCell ref="H150:I150"/>
    <mergeCell ref="O154:Q154"/>
    <mergeCell ref="U126:U127"/>
    <mergeCell ref="U8:V8"/>
    <mergeCell ref="D119:M119"/>
    <mergeCell ref="D98:M98"/>
    <mergeCell ref="O109:S109"/>
    <mergeCell ref="D112:F112"/>
    <mergeCell ref="D45:F45"/>
    <mergeCell ref="H108:Q108"/>
    <mergeCell ref="D77:Q77"/>
    <mergeCell ref="D79:Q79"/>
    <mergeCell ref="D81:Q81"/>
    <mergeCell ref="D89:Q89"/>
    <mergeCell ref="D104:M104"/>
    <mergeCell ref="D102:M102"/>
    <mergeCell ref="H161:U161"/>
    <mergeCell ref="D156:H156"/>
    <mergeCell ref="D158:F158"/>
    <mergeCell ref="S45:T45"/>
    <mergeCell ref="S56:T56"/>
    <mergeCell ref="D54:F54"/>
    <mergeCell ref="D72:M72"/>
    <mergeCell ref="U72:V72"/>
    <mergeCell ref="D117:M117"/>
    <mergeCell ref="D75:Q75"/>
    <mergeCell ref="D152:F152"/>
    <mergeCell ref="D154:F154"/>
    <mergeCell ref="D147:H147"/>
    <mergeCell ref="D148:F148"/>
    <mergeCell ref="D150:F150"/>
    <mergeCell ref="H148:I148"/>
    <mergeCell ref="D127:F127"/>
    <mergeCell ref="D138:M138"/>
    <mergeCell ref="H152:I152"/>
    <mergeCell ref="H154:I154"/>
    <mergeCell ref="D128:M128"/>
    <mergeCell ref="D113:M113"/>
    <mergeCell ref="D130:M130"/>
    <mergeCell ref="D136:M136"/>
    <mergeCell ref="D132:M132"/>
    <mergeCell ref="D134:M134"/>
    <mergeCell ref="U12:U13"/>
    <mergeCell ref="H18:I18"/>
    <mergeCell ref="D107:F107"/>
    <mergeCell ref="D109:M109"/>
    <mergeCell ref="S146:T146"/>
    <mergeCell ref="D144:F144"/>
    <mergeCell ref="D140:M140"/>
    <mergeCell ref="D124:M124"/>
    <mergeCell ref="D142:H142"/>
    <mergeCell ref="D122:F122"/>
    <mergeCell ref="D87:Q87"/>
    <mergeCell ref="O10:S10"/>
    <mergeCell ref="O11:O13"/>
    <mergeCell ref="M11:M13"/>
    <mergeCell ref="S12:T12"/>
    <mergeCell ref="U35:V35"/>
    <mergeCell ref="D35:K35"/>
    <mergeCell ref="D34:F34"/>
    <mergeCell ref="D22:F22"/>
    <mergeCell ref="D24:F24"/>
    <mergeCell ref="O147:Q147"/>
    <mergeCell ref="O148:Q148"/>
    <mergeCell ref="B1:U1"/>
    <mergeCell ref="S126:T126"/>
    <mergeCell ref="S111:T111"/>
    <mergeCell ref="P112:R112"/>
    <mergeCell ref="D39:F39"/>
    <mergeCell ref="C40:D40"/>
    <mergeCell ref="D83:Q83"/>
    <mergeCell ref="D85:Q85"/>
    <mergeCell ref="H22:I22"/>
    <mergeCell ref="H24:I24"/>
    <mergeCell ref="H16:I16"/>
    <mergeCell ref="F32:Q32"/>
    <mergeCell ref="H30:I30"/>
    <mergeCell ref="D30:F30"/>
    <mergeCell ref="D26:F26"/>
    <mergeCell ref="D28:F28"/>
    <mergeCell ref="B2:T2"/>
    <mergeCell ref="M4:S4"/>
    <mergeCell ref="H4:L4"/>
    <mergeCell ref="A7:Q7"/>
    <mergeCell ref="C4:F4"/>
    <mergeCell ref="D41:F41"/>
    <mergeCell ref="H14:I14"/>
    <mergeCell ref="D13:F13"/>
    <mergeCell ref="D10:M10"/>
    <mergeCell ref="Q11:Q13"/>
    <mergeCell ref="H26:I26"/>
    <mergeCell ref="D66:H66"/>
    <mergeCell ref="O57:Q57"/>
    <mergeCell ref="D58:H58"/>
    <mergeCell ref="D60:H60"/>
    <mergeCell ref="D62:H62"/>
    <mergeCell ref="D64:H64"/>
    <mergeCell ref="H28:I28"/>
    <mergeCell ref="C57:D57"/>
    <mergeCell ref="B54:C54"/>
    <mergeCell ref="C6:D6"/>
    <mergeCell ref="D14:F14"/>
    <mergeCell ref="D18:F18"/>
    <mergeCell ref="O64:Q64"/>
    <mergeCell ref="O66:Q66"/>
    <mergeCell ref="D47:G47"/>
    <mergeCell ref="D49:F49"/>
    <mergeCell ref="D51:G51"/>
    <mergeCell ref="D43:H43"/>
    <mergeCell ref="H20:I20"/>
    <mergeCell ref="D68:H68"/>
    <mergeCell ref="O68:Q68"/>
    <mergeCell ref="O58:Q58"/>
    <mergeCell ref="O60:Q60"/>
    <mergeCell ref="O62:Q62"/>
    <mergeCell ref="C46:D46"/>
    <mergeCell ref="H54:S54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52" max="21" man="1"/>
    <brk id="105" max="21" man="1"/>
  </rowBreaks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2"/>
  <sheetViews>
    <sheetView showGridLines="0" zoomScale="90" zoomScaleNormal="90" zoomScalePageLayoutView="0" workbookViewId="0" topLeftCell="A28">
      <selection activeCell="W56" sqref="W56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4" customWidth="1"/>
    <col min="22" max="22" width="1.1484375" style="30" customWidth="1"/>
    <col min="23" max="23" width="16.28125" style="34" customWidth="1"/>
    <col min="24" max="16384" width="9.140625" style="1" customWidth="1"/>
  </cols>
  <sheetData>
    <row r="1" spans="2:21" ht="24" customHeight="1">
      <c r="B1" s="479" t="s">
        <v>170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5"/>
    </row>
    <row r="2" spans="2:20" ht="17.25" customHeight="1">
      <c r="B2" s="479" t="s">
        <v>139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ht="4.5" customHeight="1"/>
    <row r="4" spans="2:23" ht="15.75" customHeight="1">
      <c r="B4" s="93"/>
      <c r="C4" s="486" t="s">
        <v>53</v>
      </c>
      <c r="D4" s="486"/>
      <c r="E4" s="486"/>
      <c r="F4" s="486"/>
      <c r="G4" s="93"/>
      <c r="H4" s="460">
        <f>IF('YEAR 1'!$U$4&gt;=4,IF('YEAR 1'!H4&gt;"",'YEAR 1'!H4,""),"")</f>
      </c>
      <c r="I4" s="461"/>
      <c r="J4" s="461"/>
      <c r="K4" s="482"/>
      <c r="L4" s="483"/>
      <c r="M4" s="480"/>
      <c r="N4" s="481"/>
      <c r="O4" s="481"/>
      <c r="P4" s="481"/>
      <c r="Q4" s="481"/>
      <c r="R4" s="481"/>
      <c r="S4" s="481"/>
      <c r="T4" s="215"/>
      <c r="U4" s="230"/>
      <c r="V4" s="232"/>
      <c r="W4" s="180"/>
    </row>
    <row r="5" spans="2:20" ht="11.25" customHeight="1">
      <c r="B5" s="93"/>
      <c r="D5" s="93"/>
      <c r="E5" s="93"/>
      <c r="F5" s="95"/>
      <c r="G5" s="9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4"/>
    </row>
    <row r="6" spans="2:23" ht="15.75" customHeight="1">
      <c r="B6" s="93"/>
      <c r="C6" s="486" t="s">
        <v>54</v>
      </c>
      <c r="D6" s="486"/>
      <c r="E6" s="191"/>
      <c r="F6" s="456">
        <f>IF('YEAR 1'!$U$4&gt;=4,IF('YEAR 1'!F6&gt;"",'YEAR 1'!F6,""),"")</f>
      </c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8"/>
      <c r="V6" s="31"/>
      <c r="W6" s="51"/>
    </row>
    <row r="7" spans="1:19" ht="15.75" customHeight="1" thickBo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2"/>
      <c r="S7" s="2"/>
    </row>
    <row r="8" spans="2:24" s="150" customFormat="1" ht="24" customHeight="1" thickBot="1">
      <c r="B8" s="151"/>
      <c r="C8" s="293" t="s">
        <v>61</v>
      </c>
      <c r="D8" s="293" t="s">
        <v>4</v>
      </c>
      <c r="E8" s="153"/>
      <c r="F8" s="152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419"/>
      <c r="V8" s="420"/>
      <c r="W8" s="155"/>
      <c r="X8" s="156"/>
    </row>
    <row r="9" spans="2:24" s="5" customFormat="1" ht="5.25" customHeight="1" thickBot="1">
      <c r="B9" s="28"/>
      <c r="C9" s="29"/>
      <c r="D9" s="29"/>
      <c r="E9" s="29"/>
      <c r="F9" s="29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2"/>
      <c r="V9" s="36"/>
      <c r="W9" s="33"/>
      <c r="X9" s="7"/>
    </row>
    <row r="10" spans="2:23" s="5" customFormat="1" ht="26.25" customHeight="1" thickBot="1">
      <c r="B10" s="28"/>
      <c r="C10" s="29"/>
      <c r="D10" s="371" t="s">
        <v>157</v>
      </c>
      <c r="E10" s="372"/>
      <c r="F10" s="372"/>
      <c r="G10" s="372"/>
      <c r="H10" s="372"/>
      <c r="I10" s="372"/>
      <c r="J10" s="372"/>
      <c r="K10" s="372"/>
      <c r="L10" s="372"/>
      <c r="M10" s="373"/>
      <c r="N10" s="84"/>
      <c r="O10" s="381" t="s">
        <v>171</v>
      </c>
      <c r="P10" s="487"/>
      <c r="Q10" s="487"/>
      <c r="R10" s="487"/>
      <c r="S10" s="488"/>
      <c r="T10" s="178"/>
      <c r="U10" s="288">
        <f>IF('YEAR 1'!$U$4&gt;=4,'YEAR 3'!U10,0)</f>
        <v>0</v>
      </c>
      <c r="V10" s="7"/>
      <c r="W10" s="6"/>
    </row>
    <row r="11" spans="2:24" s="5" customFormat="1" ht="11.25" customHeight="1">
      <c r="B11" s="28"/>
      <c r="C11" s="29"/>
      <c r="D11" s="82"/>
      <c r="E11" s="82"/>
      <c r="F11" s="82"/>
      <c r="G11" s="82"/>
      <c r="H11" s="83"/>
      <c r="I11" s="84"/>
      <c r="J11" s="84"/>
      <c r="K11" s="84"/>
      <c r="L11" s="84"/>
      <c r="M11" s="452" t="s">
        <v>122</v>
      </c>
      <c r="N11" s="84"/>
      <c r="O11" s="452" t="s">
        <v>123</v>
      </c>
      <c r="P11" s="84"/>
      <c r="Q11" s="452" t="s">
        <v>124</v>
      </c>
      <c r="R11" s="85"/>
      <c r="S11" s="86"/>
      <c r="T11" s="87"/>
      <c r="U11" s="86"/>
      <c r="V11" s="36"/>
      <c r="W11" s="33"/>
      <c r="X11" s="7"/>
    </row>
    <row r="12" spans="2:24" s="5" customFormat="1" ht="14.25" customHeight="1">
      <c r="B12" s="28"/>
      <c r="C12" s="29"/>
      <c r="D12" s="29"/>
      <c r="E12" s="29"/>
      <c r="F12" s="29"/>
      <c r="G12" s="29"/>
      <c r="H12" s="8"/>
      <c r="I12" s="8"/>
      <c r="J12" s="8"/>
      <c r="K12" s="8"/>
      <c r="L12" s="8"/>
      <c r="M12" s="474"/>
      <c r="N12" s="8"/>
      <c r="O12" s="474"/>
      <c r="P12" s="22"/>
      <c r="Q12" s="474"/>
      <c r="R12" s="8"/>
      <c r="S12" s="394"/>
      <c r="T12" s="394"/>
      <c r="U12" s="450" t="s">
        <v>126</v>
      </c>
      <c r="V12" s="36"/>
      <c r="W12" s="33"/>
      <c r="X12" s="7"/>
    </row>
    <row r="13" spans="2:23" s="5" customFormat="1" ht="13.5" customHeight="1" thickBot="1">
      <c r="B13" s="6"/>
      <c r="C13" s="8"/>
      <c r="D13" s="395" t="s">
        <v>0</v>
      </c>
      <c r="E13" s="395"/>
      <c r="F13" s="395"/>
      <c r="G13" s="9"/>
      <c r="H13" s="8" t="s">
        <v>111</v>
      </c>
      <c r="I13" s="10"/>
      <c r="J13" s="10"/>
      <c r="K13" s="10" t="s">
        <v>19</v>
      </c>
      <c r="L13" s="10"/>
      <c r="M13" s="454"/>
      <c r="N13" s="10"/>
      <c r="O13" s="454"/>
      <c r="P13" s="8"/>
      <c r="Q13" s="454"/>
      <c r="R13" s="10"/>
      <c r="S13" s="10" t="s">
        <v>142</v>
      </c>
      <c r="T13" s="19"/>
      <c r="U13" s="451"/>
      <c r="V13" s="70"/>
      <c r="W13" s="51"/>
    </row>
    <row r="14" spans="2:22" ht="24" customHeight="1" thickBot="1" thickTop="1">
      <c r="B14" s="11"/>
      <c r="C14" s="12" t="s">
        <v>9</v>
      </c>
      <c r="D14" s="460">
        <f>IF('YEAR 1'!$U$4&gt;=4,IF('YEAR 1'!D16&gt;"",'YEAR 1'!D16,""),"")</f>
      </c>
      <c r="E14" s="461"/>
      <c r="F14" s="462"/>
      <c r="G14" s="226"/>
      <c r="H14" s="460">
        <f>IF('YEAR 1'!$U$4&gt;=4,IF('YEAR 1'!H16&gt;"",'YEAR 1'!H16,""),"")</f>
      </c>
      <c r="I14" s="462"/>
      <c r="J14" s="202"/>
      <c r="K14" s="256">
        <f>IF('YEAR 1'!$U$4&gt;=4,('YEAR 3'!K14*'YEAR 3'!$U$10)+'YEAR 3'!K14,0)</f>
        <v>0</v>
      </c>
      <c r="L14" s="202"/>
      <c r="M14" s="257">
        <f>IF('YEAR 1'!$U$4&gt;=4,'YEAR 3'!M14,0)</f>
        <v>0</v>
      </c>
      <c r="N14" s="258"/>
      <c r="O14" s="257">
        <f>IF('YEAR 1'!$U$4&gt;=4,'YEAR 3'!O14,0)</f>
        <v>0</v>
      </c>
      <c r="P14" s="260"/>
      <c r="Q14" s="257">
        <f>IF('YEAR 1'!$U$4&gt;=4,'YEAR 3'!Q14,0)</f>
        <v>0</v>
      </c>
      <c r="R14" s="202"/>
      <c r="S14" s="256">
        <f>K14*(M14+O14+Q14)</f>
        <v>0</v>
      </c>
      <c r="T14" s="202"/>
      <c r="U14" s="284">
        <f>'YEAR 3'!U14+S14</f>
        <v>0</v>
      </c>
      <c r="V14" s="71"/>
    </row>
    <row r="15" spans="2:22" ht="4.5" customHeight="1" thickBot="1" thickTop="1">
      <c r="B15" s="25"/>
      <c r="C15" s="26"/>
      <c r="D15" s="331"/>
      <c r="E15" s="331"/>
      <c r="F15" s="331"/>
      <c r="G15" s="226"/>
      <c r="H15" s="331"/>
      <c r="I15" s="331"/>
      <c r="J15" s="202"/>
      <c r="K15" s="59"/>
      <c r="L15" s="202"/>
      <c r="M15" s="261"/>
      <c r="N15" s="258"/>
      <c r="O15" s="261"/>
      <c r="P15" s="258"/>
      <c r="Q15" s="258"/>
      <c r="R15" s="202"/>
      <c r="S15" s="202"/>
      <c r="T15" s="202"/>
      <c r="U15" s="231"/>
      <c r="V15" s="71"/>
    </row>
    <row r="16" spans="2:22" ht="24" customHeight="1" thickBot="1" thickTop="1">
      <c r="B16" s="11"/>
      <c r="C16" s="12" t="s">
        <v>10</v>
      </c>
      <c r="D16" s="460">
        <f>IF('YEAR 1'!$U$4&gt;=4,IF('YEAR 1'!D18&gt;"",'YEAR 1'!D18,""),"")</f>
      </c>
      <c r="E16" s="461"/>
      <c r="F16" s="462"/>
      <c r="G16" s="226"/>
      <c r="H16" s="460">
        <f>IF('YEAR 1'!$U$4&gt;=4,IF('YEAR 1'!H18&gt;"",'YEAR 1'!H18,""),"")</f>
      </c>
      <c r="I16" s="462"/>
      <c r="J16" s="202"/>
      <c r="K16" s="256">
        <f>IF('YEAR 1'!$U$4&gt;=4,('YEAR 3'!K16*'YEAR 3'!$U$10)+'YEAR 3'!K16,0)</f>
        <v>0</v>
      </c>
      <c r="L16" s="202"/>
      <c r="M16" s="257">
        <f>IF('YEAR 1'!$U$4&gt;=4,'YEAR 3'!M16,0)</f>
        <v>0</v>
      </c>
      <c r="N16" s="258"/>
      <c r="O16" s="257">
        <f>IF('YEAR 1'!$U$4&gt;=4,'YEAR 3'!O16,0)</f>
        <v>0</v>
      </c>
      <c r="P16" s="262"/>
      <c r="Q16" s="257">
        <f>IF('YEAR 1'!$U$4&gt;=4,'YEAR 3'!Q16,0)</f>
        <v>0</v>
      </c>
      <c r="R16" s="202"/>
      <c r="S16" s="256">
        <f>K16*(M16+O16+Q16)</f>
        <v>0</v>
      </c>
      <c r="T16" s="202"/>
      <c r="U16" s="284">
        <f>'YEAR 3'!U16+S16</f>
        <v>0</v>
      </c>
      <c r="V16" s="71"/>
    </row>
    <row r="17" spans="2:22" ht="4.5" customHeight="1" thickBot="1" thickTop="1">
      <c r="B17" s="25"/>
      <c r="C17" s="26"/>
      <c r="D17" s="331"/>
      <c r="E17" s="331"/>
      <c r="F17" s="331"/>
      <c r="G17" s="226"/>
      <c r="H17" s="331"/>
      <c r="I17" s="331"/>
      <c r="J17" s="202"/>
      <c r="K17" s="59"/>
      <c r="L17" s="202"/>
      <c r="M17" s="263"/>
      <c r="N17" s="258"/>
      <c r="O17" s="261"/>
      <c r="P17" s="258"/>
      <c r="Q17" s="258"/>
      <c r="R17" s="202"/>
      <c r="S17" s="202"/>
      <c r="T17" s="202"/>
      <c r="U17" s="231"/>
      <c r="V17" s="71"/>
    </row>
    <row r="18" spans="2:22" ht="24" customHeight="1" thickBot="1" thickTop="1">
      <c r="B18" s="11"/>
      <c r="C18" s="12" t="s">
        <v>11</v>
      </c>
      <c r="D18" s="460">
        <f>IF('YEAR 1'!$U$4&gt;=4,IF('YEAR 1'!D20&gt;"",'YEAR 1'!D20,""),"")</f>
      </c>
      <c r="E18" s="461"/>
      <c r="F18" s="462"/>
      <c r="G18" s="226"/>
      <c r="H18" s="460">
        <f>IF('YEAR 1'!$U$4&gt;=4,IF('YEAR 1'!H20&gt;"",'YEAR 1'!H20,""),"")</f>
      </c>
      <c r="I18" s="462"/>
      <c r="J18" s="202"/>
      <c r="K18" s="256">
        <f>IF('YEAR 1'!$U$4&gt;=4,('YEAR 3'!K18*'YEAR 3'!$U$10)+'YEAR 3'!K18,0)</f>
        <v>0</v>
      </c>
      <c r="L18" s="202"/>
      <c r="M18" s="257">
        <f>IF('YEAR 1'!$U$4&gt;=4,'YEAR 3'!M18,0)</f>
        <v>0</v>
      </c>
      <c r="N18" s="258"/>
      <c r="O18" s="257">
        <f>IF('YEAR 1'!$U$4&gt;=4,'YEAR 3'!O18,0)</f>
        <v>0</v>
      </c>
      <c r="P18" s="262"/>
      <c r="Q18" s="257">
        <f>IF('YEAR 1'!$U$4&gt;=4,'YEAR 3'!Q18,0)</f>
        <v>0</v>
      </c>
      <c r="R18" s="202"/>
      <c r="S18" s="256">
        <f>K18*(M18+O18+Q18)</f>
        <v>0</v>
      </c>
      <c r="T18" s="202"/>
      <c r="U18" s="284">
        <f>'YEAR 3'!U18+S18</f>
        <v>0</v>
      </c>
      <c r="V18" s="71"/>
    </row>
    <row r="19" spans="2:22" ht="4.5" customHeight="1" thickBot="1" thickTop="1">
      <c r="B19" s="25"/>
      <c r="C19" s="26"/>
      <c r="D19" s="331"/>
      <c r="E19" s="331"/>
      <c r="F19" s="331"/>
      <c r="G19" s="226"/>
      <c r="H19" s="331"/>
      <c r="I19" s="331"/>
      <c r="J19" s="202"/>
      <c r="K19" s="59"/>
      <c r="L19" s="202"/>
      <c r="M19" s="261"/>
      <c r="N19" s="258"/>
      <c r="O19" s="261"/>
      <c r="P19" s="258"/>
      <c r="Q19" s="258"/>
      <c r="R19" s="202"/>
      <c r="S19" s="202"/>
      <c r="T19" s="202"/>
      <c r="U19" s="231"/>
      <c r="V19" s="71"/>
    </row>
    <row r="20" spans="2:22" ht="24" customHeight="1" thickBot="1" thickTop="1">
      <c r="B20" s="11"/>
      <c r="C20" s="12" t="s">
        <v>12</v>
      </c>
      <c r="D20" s="460">
        <f>IF('YEAR 1'!$U$4&gt;=4,IF('YEAR 1'!D22&gt;"",'YEAR 1'!D22,""),"")</f>
      </c>
      <c r="E20" s="461"/>
      <c r="F20" s="462"/>
      <c r="G20" s="226"/>
      <c r="H20" s="460">
        <f>IF('YEAR 1'!$U$4&gt;=4,IF('YEAR 1'!H22&gt;"",'YEAR 1'!H22,""),"")</f>
      </c>
      <c r="I20" s="462"/>
      <c r="J20" s="202"/>
      <c r="K20" s="256">
        <f>IF('YEAR 1'!$U$4&gt;=4,('YEAR 3'!K20*'YEAR 3'!$U$10)+'YEAR 3'!K20,0)</f>
        <v>0</v>
      </c>
      <c r="L20" s="202"/>
      <c r="M20" s="257">
        <f>IF('YEAR 1'!$U$4&gt;=4,'YEAR 3'!M20,0)</f>
        <v>0</v>
      </c>
      <c r="N20" s="258"/>
      <c r="O20" s="257">
        <f>IF('YEAR 1'!$U$4&gt;=4,'YEAR 3'!O20,0)</f>
        <v>0</v>
      </c>
      <c r="P20" s="258"/>
      <c r="Q20" s="257">
        <f>IF('YEAR 1'!$U$4&gt;=4,'YEAR 3'!Q20,0)</f>
        <v>0</v>
      </c>
      <c r="R20" s="202"/>
      <c r="S20" s="256">
        <f>K20*(M20+O20+Q20)</f>
        <v>0</v>
      </c>
      <c r="T20" s="202"/>
      <c r="U20" s="284">
        <f>'YEAR 3'!U20+S20</f>
        <v>0</v>
      </c>
      <c r="V20" s="71"/>
    </row>
    <row r="21" spans="2:22" ht="4.5" customHeight="1" thickBot="1" thickTop="1">
      <c r="B21" s="25"/>
      <c r="C21" s="26"/>
      <c r="D21" s="331"/>
      <c r="E21" s="331"/>
      <c r="F21" s="331"/>
      <c r="G21" s="226"/>
      <c r="H21" s="331"/>
      <c r="I21" s="331"/>
      <c r="J21" s="202"/>
      <c r="K21" s="59"/>
      <c r="L21" s="202"/>
      <c r="M21" s="261"/>
      <c r="N21" s="258"/>
      <c r="O21" s="261"/>
      <c r="P21" s="258"/>
      <c r="Q21" s="258"/>
      <c r="R21" s="202"/>
      <c r="S21" s="202"/>
      <c r="T21" s="202"/>
      <c r="U21" s="231"/>
      <c r="V21" s="71"/>
    </row>
    <row r="22" spans="2:22" ht="24" customHeight="1" thickBot="1" thickTop="1">
      <c r="B22" s="11"/>
      <c r="C22" s="12" t="s">
        <v>13</v>
      </c>
      <c r="D22" s="460">
        <f>IF('YEAR 1'!$U$4&gt;=4,IF('YEAR 1'!D24&gt;"",'YEAR 1'!D24,""),"")</f>
      </c>
      <c r="E22" s="461"/>
      <c r="F22" s="462"/>
      <c r="G22" s="226"/>
      <c r="H22" s="460">
        <f>IF('YEAR 1'!$U$4&gt;=4,IF('YEAR 1'!H24&gt;"",'YEAR 1'!H24,""),"")</f>
      </c>
      <c r="I22" s="462"/>
      <c r="J22" s="202"/>
      <c r="K22" s="256">
        <f>IF('YEAR 1'!$U$4&gt;=4,('YEAR 3'!K22*'YEAR 3'!$U$10)+'YEAR 3'!K22,0)</f>
        <v>0</v>
      </c>
      <c r="L22" s="202"/>
      <c r="M22" s="257">
        <f>IF('YEAR 1'!$U$4&gt;=4,'YEAR 3'!M22,0)</f>
        <v>0</v>
      </c>
      <c r="N22" s="258"/>
      <c r="O22" s="257">
        <f>IF('YEAR 1'!$U$4&gt;=4,'YEAR 3'!O22,0)</f>
        <v>0</v>
      </c>
      <c r="P22" s="262"/>
      <c r="Q22" s="257">
        <f>IF('YEAR 1'!$U$4&gt;=4,'YEAR 3'!Q22,0)</f>
        <v>0</v>
      </c>
      <c r="R22" s="202"/>
      <c r="S22" s="256">
        <f>K22*(M22+O22+Q22)</f>
        <v>0</v>
      </c>
      <c r="T22" s="202"/>
      <c r="U22" s="284">
        <f>'YEAR 3'!U22+S22</f>
        <v>0</v>
      </c>
      <c r="V22" s="71"/>
    </row>
    <row r="23" spans="2:22" ht="4.5" customHeight="1" thickBot="1" thickTop="1">
      <c r="B23" s="25"/>
      <c r="C23" s="26"/>
      <c r="D23" s="331"/>
      <c r="E23" s="331"/>
      <c r="F23" s="331"/>
      <c r="G23" s="226"/>
      <c r="H23" s="331"/>
      <c r="I23" s="331"/>
      <c r="J23" s="202"/>
      <c r="K23" s="59"/>
      <c r="L23" s="202"/>
      <c r="M23" s="264"/>
      <c r="N23" s="258"/>
      <c r="O23" s="261"/>
      <c r="P23" s="258"/>
      <c r="Q23" s="258"/>
      <c r="R23" s="202"/>
      <c r="S23" s="202"/>
      <c r="T23" s="202"/>
      <c r="U23" s="231"/>
      <c r="V23" s="71"/>
    </row>
    <row r="24" spans="2:22" ht="24" customHeight="1" thickBot="1" thickTop="1">
      <c r="B24" s="11"/>
      <c r="C24" s="12" t="s">
        <v>14</v>
      </c>
      <c r="D24" s="460">
        <f>IF('YEAR 1'!$U$4&gt;=4,IF('YEAR 1'!D26&gt;"",'YEAR 1'!D26,""),"")</f>
      </c>
      <c r="E24" s="461"/>
      <c r="F24" s="462"/>
      <c r="G24" s="226"/>
      <c r="H24" s="460">
        <f>IF('YEAR 1'!$U$4&gt;=4,IF('YEAR 1'!H26&gt;"",'YEAR 1'!H26,""),"")</f>
      </c>
      <c r="I24" s="462"/>
      <c r="J24" s="202"/>
      <c r="K24" s="256">
        <f>IF('YEAR 1'!$U$4&gt;=4,('YEAR 3'!K24*'YEAR 3'!$U$10)+'YEAR 3'!K24,0)</f>
        <v>0</v>
      </c>
      <c r="L24" s="202"/>
      <c r="M24" s="257">
        <f>IF('YEAR 1'!$U$4&gt;=4,'YEAR 3'!M24,0)</f>
        <v>0</v>
      </c>
      <c r="N24" s="258"/>
      <c r="O24" s="257">
        <f>IF('YEAR 1'!$U$4&gt;=4,'YEAR 3'!O24,0)</f>
        <v>0</v>
      </c>
      <c r="P24" s="262"/>
      <c r="Q24" s="257">
        <f>IF('YEAR 1'!$U$4&gt;=4,'YEAR 3'!Q24,0)</f>
        <v>0</v>
      </c>
      <c r="R24" s="202"/>
      <c r="S24" s="256">
        <f>K24*(M24+O24+Q24)</f>
        <v>0</v>
      </c>
      <c r="T24" s="202"/>
      <c r="U24" s="284">
        <f>'YEAR 3'!U24+S24</f>
        <v>0</v>
      </c>
      <c r="V24" s="71"/>
    </row>
    <row r="25" spans="2:22" ht="4.5" customHeight="1" thickBot="1" thickTop="1">
      <c r="B25" s="25"/>
      <c r="C25" s="26"/>
      <c r="D25" s="331"/>
      <c r="E25" s="331"/>
      <c r="F25" s="331"/>
      <c r="G25" s="226"/>
      <c r="H25" s="331"/>
      <c r="I25" s="331"/>
      <c r="J25" s="202"/>
      <c r="K25" s="59"/>
      <c r="L25" s="202"/>
      <c r="M25" s="261"/>
      <c r="N25" s="258"/>
      <c r="O25" s="261"/>
      <c r="P25" s="258"/>
      <c r="Q25" s="258"/>
      <c r="R25" s="202"/>
      <c r="S25" s="202"/>
      <c r="T25" s="202"/>
      <c r="U25" s="231"/>
      <c r="V25" s="71"/>
    </row>
    <row r="26" spans="2:22" ht="24" customHeight="1" thickBot="1" thickTop="1">
      <c r="B26" s="11"/>
      <c r="C26" s="12" t="s">
        <v>15</v>
      </c>
      <c r="D26" s="460">
        <f>IF('YEAR 1'!$U$4&gt;=4,IF('YEAR 1'!D28&gt;"",'YEAR 1'!D28,""),"")</f>
      </c>
      <c r="E26" s="461"/>
      <c r="F26" s="462"/>
      <c r="G26" s="226"/>
      <c r="H26" s="460">
        <f>IF('YEAR 1'!$U$4&gt;=4,IF('YEAR 1'!H28&gt;"",'YEAR 1'!H28,""),"")</f>
      </c>
      <c r="I26" s="462"/>
      <c r="J26" s="202"/>
      <c r="K26" s="256">
        <f>IF('YEAR 1'!$U$4&gt;=4,('YEAR 3'!K26*'YEAR 3'!$U$10)+'YEAR 3'!K26,0)</f>
        <v>0</v>
      </c>
      <c r="L26" s="202"/>
      <c r="M26" s="257">
        <f>IF('YEAR 1'!$U$4&gt;=4,'YEAR 3'!M26,0)</f>
        <v>0</v>
      </c>
      <c r="N26" s="258"/>
      <c r="O26" s="257">
        <f>IF('YEAR 1'!$U$4&gt;=4,'YEAR 3'!O26,0)</f>
        <v>0</v>
      </c>
      <c r="P26" s="258"/>
      <c r="Q26" s="257">
        <f>IF('YEAR 1'!$U$4&gt;=4,'YEAR 3'!Q26,0)</f>
        <v>0</v>
      </c>
      <c r="R26" s="202"/>
      <c r="S26" s="256">
        <f>K26*(M26+O26+Q26)</f>
        <v>0</v>
      </c>
      <c r="T26" s="202"/>
      <c r="U26" s="284">
        <f>'YEAR 3'!U26+S26</f>
        <v>0</v>
      </c>
      <c r="V26" s="71"/>
    </row>
    <row r="27" spans="2:22" ht="4.5" customHeight="1" thickBot="1" thickTop="1">
      <c r="B27" s="25"/>
      <c r="C27" s="26"/>
      <c r="D27" s="331"/>
      <c r="E27" s="331"/>
      <c r="F27" s="331"/>
      <c r="G27" s="226"/>
      <c r="H27" s="331"/>
      <c r="I27" s="331"/>
      <c r="J27" s="202"/>
      <c r="K27" s="59"/>
      <c r="L27" s="202"/>
      <c r="M27" s="261"/>
      <c r="N27" s="258"/>
      <c r="O27" s="261"/>
      <c r="P27" s="258"/>
      <c r="Q27" s="258"/>
      <c r="R27" s="202"/>
      <c r="S27" s="202"/>
      <c r="T27" s="202"/>
      <c r="U27" s="231"/>
      <c r="V27" s="71"/>
    </row>
    <row r="28" spans="2:22" ht="24" customHeight="1" thickBot="1" thickTop="1">
      <c r="B28" s="11"/>
      <c r="C28" s="12" t="s">
        <v>16</v>
      </c>
      <c r="D28" s="460">
        <f>IF('YEAR 1'!$U$4&gt;=4,IF('YEAR 1'!D30&gt;"",'YEAR 1'!D30,""),"")</f>
      </c>
      <c r="E28" s="461"/>
      <c r="F28" s="462"/>
      <c r="G28" s="226"/>
      <c r="H28" s="460">
        <f>IF('YEAR 1'!$U$4&gt;=4,IF('YEAR 1'!H30&gt;"",'YEAR 1'!H30,""),"")</f>
      </c>
      <c r="I28" s="462"/>
      <c r="J28" s="202"/>
      <c r="K28" s="256">
        <f>IF('YEAR 1'!$U$4&gt;=4,('YEAR 3'!K28*'YEAR 3'!$U$10)+'YEAR 3'!K28,0)</f>
        <v>0</v>
      </c>
      <c r="L28" s="202"/>
      <c r="M28" s="257">
        <f>IF('YEAR 1'!$U$4&gt;=4,'YEAR 3'!M28,0)</f>
        <v>0</v>
      </c>
      <c r="N28" s="258"/>
      <c r="O28" s="257">
        <f>IF('YEAR 1'!$U$4&gt;=4,'YEAR 3'!O28,0)</f>
        <v>0</v>
      </c>
      <c r="P28" s="258"/>
      <c r="Q28" s="257">
        <f>IF('YEAR 1'!$U$4&gt;=4,'YEAR 3'!Q28,0)</f>
        <v>0</v>
      </c>
      <c r="R28" s="202"/>
      <c r="S28" s="256">
        <f>K28*(M28+O28+Q28)</f>
        <v>0</v>
      </c>
      <c r="T28" s="202"/>
      <c r="U28" s="284">
        <f>'YEAR 3'!U28+S28</f>
        <v>0</v>
      </c>
      <c r="V28" s="71"/>
    </row>
    <row r="29" spans="2:22" ht="4.5" customHeight="1" thickBot="1" thickTop="1">
      <c r="B29" s="25"/>
      <c r="C29" s="26"/>
      <c r="D29" s="331"/>
      <c r="E29" s="331"/>
      <c r="F29" s="331"/>
      <c r="G29" s="226"/>
      <c r="H29" s="331"/>
      <c r="I29" s="331"/>
      <c r="J29" s="202"/>
      <c r="K29" s="59"/>
      <c r="L29" s="202"/>
      <c r="M29" s="261"/>
      <c r="N29" s="258"/>
      <c r="O29" s="261"/>
      <c r="P29" s="258"/>
      <c r="Q29" s="258"/>
      <c r="R29" s="202"/>
      <c r="S29" s="202"/>
      <c r="T29" s="202"/>
      <c r="U29" s="231"/>
      <c r="V29" s="71"/>
    </row>
    <row r="30" spans="2:22" ht="24" customHeight="1" thickBot="1" thickTop="1">
      <c r="B30" s="11"/>
      <c r="C30" s="12" t="s">
        <v>17</v>
      </c>
      <c r="D30" s="460">
        <f>IF('YEAR 1'!$U$4&gt;=4,IF('YEAR 1'!D32&gt;"",'YEAR 1'!D32,""),"")</f>
      </c>
      <c r="E30" s="461"/>
      <c r="F30" s="462"/>
      <c r="G30" s="226"/>
      <c r="H30" s="460">
        <f>IF('YEAR 1'!$U$4&gt;=4,IF('YEAR 1'!H32&gt;"",'YEAR 1'!H32,""),"")</f>
      </c>
      <c r="I30" s="462"/>
      <c r="J30" s="202"/>
      <c r="K30" s="256">
        <f>IF('YEAR 1'!$U$4&gt;=4,('YEAR 3'!K30*'YEAR 3'!$U$10)+'YEAR 3'!K30,0)</f>
        <v>0</v>
      </c>
      <c r="L30" s="202"/>
      <c r="M30" s="257">
        <f>IF('YEAR 1'!$U$4&gt;=4,'YEAR 3'!M30,0)</f>
        <v>0</v>
      </c>
      <c r="N30" s="258"/>
      <c r="O30" s="257">
        <f>IF('YEAR 1'!$U$4&gt;=4,'YEAR 3'!O30,0)</f>
        <v>0</v>
      </c>
      <c r="P30" s="262"/>
      <c r="Q30" s="257">
        <f>IF('YEAR 1'!$U$4&gt;=4,'YEAR 3'!Q30,0)</f>
        <v>0</v>
      </c>
      <c r="R30" s="202"/>
      <c r="S30" s="256">
        <f>K30*(M30+O30+Q30)</f>
        <v>0</v>
      </c>
      <c r="T30" s="202"/>
      <c r="U30" s="284">
        <f>'YEAR 3'!U30+S30</f>
        <v>0</v>
      </c>
      <c r="V30" s="71"/>
    </row>
    <row r="31" spans="2:22" ht="4.5" customHeight="1" thickBot="1" thickTop="1">
      <c r="B31" s="25"/>
      <c r="C31" s="26"/>
      <c r="D31" s="346"/>
      <c r="E31" s="346"/>
      <c r="F31" s="346"/>
      <c r="G31" s="202"/>
      <c r="H31" s="346"/>
      <c r="I31" s="346"/>
      <c r="J31" s="202"/>
      <c r="K31" s="346"/>
      <c r="L31" s="202"/>
      <c r="M31" s="347"/>
      <c r="N31" s="258"/>
      <c r="O31" s="347"/>
      <c r="P31" s="258"/>
      <c r="Q31" s="258"/>
      <c r="R31" s="202"/>
      <c r="S31" s="202"/>
      <c r="T31" s="202"/>
      <c r="U31" s="231"/>
      <c r="V31" s="71"/>
    </row>
    <row r="32" spans="2:22" ht="27.75" customHeight="1" thickBot="1" thickTop="1">
      <c r="B32" s="11"/>
      <c r="C32" s="12" t="s">
        <v>18</v>
      </c>
      <c r="D32" s="348">
        <f>IF('YEAR 1'!$U$4&gt;=4,'YEAR 3'!D32,0)</f>
        <v>0</v>
      </c>
      <c r="E32" s="199"/>
      <c r="F32" s="467" t="s">
        <v>131</v>
      </c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9"/>
      <c r="R32" s="202"/>
      <c r="S32" s="256">
        <f>IF('YEAR 1'!$U$4&gt;=4,('YEAR 3'!S32*'YEAR 3'!$U$10)+'YEAR 3'!S32,0)</f>
        <v>0</v>
      </c>
      <c r="T32" s="202"/>
      <c r="U32" s="284">
        <f>'YEAR 3'!U32+S32</f>
        <v>0</v>
      </c>
      <c r="V32" s="71"/>
    </row>
    <row r="33" spans="2:24" ht="21.75" customHeight="1" thickBot="1">
      <c r="B33" s="14"/>
      <c r="C33" s="15"/>
      <c r="D33" s="376" t="s">
        <v>51</v>
      </c>
      <c r="E33" s="376"/>
      <c r="F33" s="376"/>
      <c r="G33" s="437"/>
      <c r="H33" s="437"/>
      <c r="I33" s="4"/>
      <c r="J33" s="4"/>
      <c r="K33" s="4"/>
      <c r="L33" s="4"/>
      <c r="M33" s="43">
        <f>SUM(M14:M32)</f>
        <v>0</v>
      </c>
      <c r="N33" s="43"/>
      <c r="O33" s="43">
        <f>SUM(O14:O32)</f>
        <v>0</v>
      </c>
      <c r="P33" s="43"/>
      <c r="Q33" s="43">
        <f>SUM(Q14:Q32)</f>
        <v>0</v>
      </c>
      <c r="R33" s="43">
        <f>SUM(R14:R32)</f>
        <v>0</v>
      </c>
      <c r="S33" s="17">
        <f>SUM(S14:S32)</f>
        <v>0</v>
      </c>
      <c r="T33" s="17">
        <f>SUM(T14:T32)</f>
        <v>0</v>
      </c>
      <c r="U33" s="74">
        <f>SUM(U14:U32)</f>
        <v>0</v>
      </c>
      <c r="V33" s="72"/>
      <c r="X33" s="3"/>
    </row>
    <row r="34" spans="1:20" ht="6" customHeight="1" thickBot="1">
      <c r="A34" s="3"/>
      <c r="B34" s="3"/>
      <c r="C34" s="3"/>
      <c r="D34" s="433"/>
      <c r="E34" s="433"/>
      <c r="F34" s="433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0" customFormat="1" ht="24" customHeight="1" thickBot="1">
      <c r="A35" s="157"/>
      <c r="B35" s="351"/>
      <c r="C35" s="286" t="s">
        <v>71</v>
      </c>
      <c r="D35" s="367" t="s">
        <v>92</v>
      </c>
      <c r="E35" s="367"/>
      <c r="F35" s="367"/>
      <c r="G35" s="367"/>
      <c r="H35" s="367"/>
      <c r="I35" s="367"/>
      <c r="J35" s="367"/>
      <c r="K35" s="367"/>
      <c r="L35" s="154"/>
      <c r="M35" s="154"/>
      <c r="N35" s="154"/>
      <c r="O35" s="154"/>
      <c r="P35" s="154"/>
      <c r="Q35" s="154"/>
      <c r="R35" s="154"/>
      <c r="S35" s="154"/>
      <c r="T35" s="154"/>
      <c r="U35" s="419"/>
      <c r="V35" s="420"/>
      <c r="W35" s="160"/>
    </row>
    <row r="36" spans="1:24" s="5" customFormat="1" ht="5.25" customHeight="1" thickBot="1">
      <c r="A36" s="8"/>
      <c r="B36" s="28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2"/>
      <c r="V36" s="36"/>
      <c r="W36" s="33"/>
      <c r="X36" s="7"/>
    </row>
    <row r="37" spans="1:24" s="5" customFormat="1" ht="26.25" customHeight="1" thickBot="1">
      <c r="A37" s="8"/>
      <c r="B37" s="28"/>
      <c r="C37" s="29"/>
      <c r="D37" s="371" t="s">
        <v>157</v>
      </c>
      <c r="E37" s="372"/>
      <c r="F37" s="372"/>
      <c r="G37" s="372"/>
      <c r="H37" s="372"/>
      <c r="I37" s="372"/>
      <c r="J37" s="372"/>
      <c r="K37" s="372"/>
      <c r="L37" s="372"/>
      <c r="M37" s="373"/>
      <c r="N37" s="84"/>
      <c r="O37" s="381" t="s">
        <v>171</v>
      </c>
      <c r="P37" s="487"/>
      <c r="Q37" s="487"/>
      <c r="R37" s="487"/>
      <c r="S37" s="488"/>
      <c r="T37" s="178"/>
      <c r="U37" s="288">
        <f>IF('YEAR 1'!$U$4&gt;=4,'YEAR 3'!U37,0)</f>
        <v>0</v>
      </c>
      <c r="V37" s="7"/>
      <c r="W37" s="200"/>
      <c r="X37" s="7"/>
    </row>
    <row r="38" spans="1:24" s="5" customFormat="1" ht="14.25" customHeight="1">
      <c r="A38" s="8"/>
      <c r="B38" s="28"/>
      <c r="C38" s="29"/>
      <c r="D38" s="29"/>
      <c r="E38" s="29"/>
      <c r="F38" s="29"/>
      <c r="G38" s="29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2"/>
      <c r="V38" s="36"/>
      <c r="W38" s="33"/>
      <c r="X38" s="7"/>
    </row>
    <row r="39" spans="1:23" s="5" customFormat="1" ht="10.5" customHeight="1">
      <c r="A39" s="8"/>
      <c r="B39" s="6"/>
      <c r="C39" s="8"/>
      <c r="D39" s="395"/>
      <c r="E39" s="395"/>
      <c r="F39" s="395"/>
      <c r="G39" s="9"/>
      <c r="H39" s="8"/>
      <c r="I39" s="10"/>
      <c r="J39" s="10"/>
      <c r="K39" s="10" t="s">
        <v>101</v>
      </c>
      <c r="L39" s="10"/>
      <c r="M39" s="10" t="s">
        <v>65</v>
      </c>
      <c r="N39" s="10"/>
      <c r="O39" s="10" t="s">
        <v>66</v>
      </c>
      <c r="P39" s="8"/>
      <c r="Q39" s="10" t="s">
        <v>114</v>
      </c>
      <c r="R39" s="10"/>
      <c r="S39" s="22"/>
      <c r="T39" s="22"/>
      <c r="U39" s="208" t="s">
        <v>127</v>
      </c>
      <c r="V39" s="70"/>
      <c r="W39" s="51"/>
    </row>
    <row r="40" spans="1:23" s="5" customFormat="1" ht="14.25" customHeight="1" thickBot="1">
      <c r="A40" s="8"/>
      <c r="B40" s="6"/>
      <c r="C40" s="390"/>
      <c r="D40" s="396"/>
      <c r="E40" s="91"/>
      <c r="F40" s="9" t="s">
        <v>8</v>
      </c>
      <c r="G40" s="16"/>
      <c r="H40" s="16"/>
      <c r="I40" s="10"/>
      <c r="J40" s="10"/>
      <c r="K40" s="10" t="s">
        <v>102</v>
      </c>
      <c r="L40" s="10"/>
      <c r="M40" s="10" t="s">
        <v>103</v>
      </c>
      <c r="N40" s="8"/>
      <c r="O40" s="10" t="s">
        <v>103</v>
      </c>
      <c r="P40" s="8"/>
      <c r="Q40" s="10" t="s">
        <v>103</v>
      </c>
      <c r="R40" s="10"/>
      <c r="S40" s="10" t="s">
        <v>142</v>
      </c>
      <c r="T40" s="10"/>
      <c r="U40" s="233" t="s">
        <v>43</v>
      </c>
      <c r="V40" s="70"/>
      <c r="W40" s="51"/>
    </row>
    <row r="41" spans="1:22" ht="24" customHeight="1" thickBot="1" thickTop="1">
      <c r="A41" s="3"/>
      <c r="B41" s="11"/>
      <c r="C41" s="49" t="s">
        <v>9</v>
      </c>
      <c r="D41" s="472" t="s">
        <v>5</v>
      </c>
      <c r="E41" s="472"/>
      <c r="F41" s="472"/>
      <c r="G41" s="46"/>
      <c r="H41" s="3"/>
      <c r="I41" s="47"/>
      <c r="J41" s="3"/>
      <c r="K41" s="256">
        <f>IF('YEAR 1'!$U$4&gt;=4,'YEAR 3'!K41,0)</f>
        <v>0</v>
      </c>
      <c r="L41" s="44"/>
      <c r="M41" s="256">
        <f>IF('YEAR 1'!$U$4&gt;=4,'YEAR 3'!M41,0)</f>
        <v>0</v>
      </c>
      <c r="N41" s="266"/>
      <c r="O41" s="256">
        <f>IF('YEAR 1'!$U$4&gt;=4,'YEAR 3'!O41,0)</f>
        <v>0</v>
      </c>
      <c r="P41" s="266"/>
      <c r="Q41" s="256">
        <f>IF('YEAR 1'!$U$4&gt;=4,'YEAR 3'!Q41,0)</f>
        <v>0</v>
      </c>
      <c r="R41" s="44"/>
      <c r="S41" s="256">
        <f>IF('YEAR 1'!$U$4&gt;=4,('YEAR 3'!S41*'YEAR 3'!$U$37)+'YEAR 3'!S41,0)</f>
        <v>0</v>
      </c>
      <c r="T41" s="44"/>
      <c r="U41" s="284">
        <f>'YEAR 3'!U41+S41</f>
        <v>0</v>
      </c>
      <c r="V41" s="71"/>
    </row>
    <row r="42" spans="1:22" ht="5.25" customHeight="1" thickBot="1" thickTop="1">
      <c r="A42" s="3"/>
      <c r="B42" s="11"/>
      <c r="C42" s="49"/>
      <c r="D42" s="45"/>
      <c r="E42" s="45"/>
      <c r="F42" s="46"/>
      <c r="G42" s="46"/>
      <c r="H42" s="46"/>
      <c r="I42" s="47"/>
      <c r="J42" s="3"/>
      <c r="K42" s="44"/>
      <c r="L42" s="44"/>
      <c r="M42" s="266"/>
      <c r="N42" s="266"/>
      <c r="O42" s="266"/>
      <c r="P42" s="266"/>
      <c r="Q42" s="266"/>
      <c r="R42" s="44"/>
      <c r="S42" s="44"/>
      <c r="T42" s="44"/>
      <c r="U42" s="231"/>
      <c r="V42" s="71"/>
    </row>
    <row r="43" spans="1:22" ht="24" customHeight="1" thickBot="1" thickTop="1">
      <c r="A43" s="3"/>
      <c r="B43" s="11"/>
      <c r="C43" s="49" t="s">
        <v>10</v>
      </c>
      <c r="D43" s="472" t="s">
        <v>187</v>
      </c>
      <c r="E43" s="472"/>
      <c r="F43" s="472"/>
      <c r="G43" s="391"/>
      <c r="H43" s="391"/>
      <c r="I43" s="47"/>
      <c r="J43" s="3"/>
      <c r="K43" s="256">
        <f>IF('YEAR 1'!$U$4&gt;=4,'YEAR 3'!K43,0)</f>
        <v>0</v>
      </c>
      <c r="L43" s="44"/>
      <c r="M43" s="256">
        <f>IF('YEAR 1'!$U$4&gt;=4,'YEAR 3'!M43,0)</f>
        <v>0</v>
      </c>
      <c r="N43" s="266"/>
      <c r="O43" s="256">
        <f>IF('YEAR 1'!$U$4&gt;=4,'YEAR 3'!O43,0)</f>
        <v>0</v>
      </c>
      <c r="P43" s="266"/>
      <c r="Q43" s="256">
        <f>IF('YEAR 1'!$U$4&gt;=4,'YEAR 3'!Q43,0)</f>
        <v>0</v>
      </c>
      <c r="R43" s="44"/>
      <c r="S43" s="256">
        <f>IF('YEAR 1'!$U$4&gt;=4,('YEAR 3'!S43*'YEAR 3'!$U$37)+'YEAR 3'!S43,0)</f>
        <v>0</v>
      </c>
      <c r="T43" s="44"/>
      <c r="U43" s="284">
        <f>'YEAR 3'!U43+S43</f>
        <v>0</v>
      </c>
      <c r="V43" s="71"/>
    </row>
    <row r="44" spans="1:22" ht="5.25" customHeight="1" thickTop="1">
      <c r="A44" s="3"/>
      <c r="B44" s="11"/>
      <c r="C44" s="49"/>
      <c r="D44" s="45"/>
      <c r="E44" s="45"/>
      <c r="F44" s="46"/>
      <c r="G44" s="46"/>
      <c r="H44" s="46"/>
      <c r="I44" s="47"/>
      <c r="J44" s="3"/>
      <c r="K44" s="44"/>
      <c r="L44" s="44"/>
      <c r="M44" s="266"/>
      <c r="N44" s="266"/>
      <c r="O44" s="267"/>
      <c r="P44" s="266"/>
      <c r="Q44" s="266"/>
      <c r="R44" s="44"/>
      <c r="S44" s="44"/>
      <c r="T44" s="44"/>
      <c r="U44" s="231"/>
      <c r="V44" s="71"/>
    </row>
    <row r="45" spans="1:23" s="5" customFormat="1" ht="10.5" customHeight="1">
      <c r="A45" s="8"/>
      <c r="B45" s="6"/>
      <c r="C45" s="8"/>
      <c r="D45" s="395"/>
      <c r="E45" s="395"/>
      <c r="F45" s="395"/>
      <c r="G45" s="9"/>
      <c r="H45" s="8"/>
      <c r="I45" s="10"/>
      <c r="J45" s="10"/>
      <c r="K45" s="201" t="s">
        <v>135</v>
      </c>
      <c r="L45" s="201"/>
      <c r="M45" s="201" t="s">
        <v>20</v>
      </c>
      <c r="N45" s="201"/>
      <c r="O45" s="201" t="s">
        <v>20</v>
      </c>
      <c r="P45" s="85"/>
      <c r="Q45" s="201" t="s">
        <v>20</v>
      </c>
      <c r="R45" s="201"/>
      <c r="S45" s="489"/>
      <c r="T45" s="489"/>
      <c r="U45" s="280"/>
      <c r="V45" s="70"/>
      <c r="W45" s="51"/>
    </row>
    <row r="46" spans="1:23" s="5" customFormat="1" ht="27" customHeight="1" thickBot="1">
      <c r="A46" s="8"/>
      <c r="B46" s="6"/>
      <c r="C46" s="390" t="s">
        <v>8</v>
      </c>
      <c r="D46" s="396"/>
      <c r="E46" s="91"/>
      <c r="F46" s="9"/>
      <c r="G46" s="16"/>
      <c r="H46" s="10" t="s">
        <v>7</v>
      </c>
      <c r="I46" s="10"/>
      <c r="J46" s="10"/>
      <c r="K46" s="201" t="s">
        <v>36</v>
      </c>
      <c r="L46" s="201"/>
      <c r="M46" s="201" t="s">
        <v>37</v>
      </c>
      <c r="N46" s="85"/>
      <c r="O46" s="201" t="s">
        <v>38</v>
      </c>
      <c r="P46" s="85"/>
      <c r="Q46" s="201" t="s">
        <v>39</v>
      </c>
      <c r="R46" s="201"/>
      <c r="S46" s="201" t="s">
        <v>142</v>
      </c>
      <c r="T46" s="201"/>
      <c r="U46" s="349" t="s">
        <v>126</v>
      </c>
      <c r="V46" s="70"/>
      <c r="W46" s="51"/>
    </row>
    <row r="47" spans="1:22" ht="24" customHeight="1" thickBot="1" thickTop="1">
      <c r="A47" s="3"/>
      <c r="B47" s="11"/>
      <c r="C47" s="49" t="s">
        <v>12</v>
      </c>
      <c r="D47" s="405" t="s">
        <v>6</v>
      </c>
      <c r="E47" s="405"/>
      <c r="F47" s="405"/>
      <c r="G47" s="405"/>
      <c r="H47" s="256">
        <f>IF('YEAR 1'!$U$4&gt;=4,'YEAR 3'!H47,0)</f>
        <v>0</v>
      </c>
      <c r="I47" s="47"/>
      <c r="J47" s="3"/>
      <c r="K47" s="256">
        <f>IF('YEAR 1'!$U$4&gt;=4,('YEAR 3'!K47*'YEAR 3'!$U$37)+'YEAR 3'!K47,0)</f>
        <v>0</v>
      </c>
      <c r="L47" s="44"/>
      <c r="M47" s="256">
        <f>IF('YEAR 1'!$U$4&gt;=4,('YEAR 3'!M47*'YEAR 3'!$U$37)+'YEAR 3'!M47,0)</f>
        <v>0</v>
      </c>
      <c r="N47" s="44"/>
      <c r="O47" s="256">
        <f>IF('YEAR 1'!$U$4&gt;=4,('YEAR 3'!O47*'YEAR 3'!$U$37)+'YEAR 3'!O47,0)</f>
        <v>0</v>
      </c>
      <c r="P47" s="44"/>
      <c r="Q47" s="256">
        <f>IF('YEAR 1'!$U$4&gt;=4,('YEAR 3'!Q47*'YEAR 3'!$U$37)+'YEAR 3'!Q47,0)</f>
        <v>0</v>
      </c>
      <c r="R47" s="44"/>
      <c r="S47" s="256">
        <f>SUM(K47:Q47)</f>
        <v>0</v>
      </c>
      <c r="T47" s="44"/>
      <c r="U47" s="284">
        <f>'YEAR 3'!U47+S47</f>
        <v>0</v>
      </c>
      <c r="V47" s="71"/>
    </row>
    <row r="48" spans="1:22" ht="5.25" customHeight="1" thickBot="1" thickTop="1">
      <c r="A48" s="3"/>
      <c r="B48" s="11"/>
      <c r="C48" s="49"/>
      <c r="D48" s="241"/>
      <c r="E48" s="241"/>
      <c r="F48" s="239"/>
      <c r="G48" s="239"/>
      <c r="H48" s="350"/>
      <c r="I48" s="47"/>
      <c r="J48" s="3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231"/>
      <c r="V48" s="71"/>
    </row>
    <row r="49" spans="1:22" ht="24" customHeight="1" thickBot="1" thickTop="1">
      <c r="A49" s="3"/>
      <c r="B49" s="11"/>
      <c r="C49" s="49" t="s">
        <v>13</v>
      </c>
      <c r="D49" s="405" t="s">
        <v>176</v>
      </c>
      <c r="E49" s="405"/>
      <c r="F49" s="405"/>
      <c r="G49" s="243"/>
      <c r="H49" s="256">
        <f>IF('YEAR 1'!$U$4&gt;=4,'YEAR 3'!H49,0)</f>
        <v>0</v>
      </c>
      <c r="I49" s="3"/>
      <c r="J49" s="13"/>
      <c r="K49" s="256">
        <f>IF('YEAR 1'!$U$4&gt;=4,('YEAR 3'!K49*'YEAR 3'!$U$37)+'YEAR 3'!K49,0)</f>
        <v>0</v>
      </c>
      <c r="L49" s="202"/>
      <c r="M49" s="256">
        <f>IF('YEAR 1'!$U$4&gt;=4,('YEAR 3'!M49*'YEAR 3'!$U$37)+'YEAR 3'!M49,0)</f>
        <v>0</v>
      </c>
      <c r="N49" s="44"/>
      <c r="O49" s="256">
        <f>IF('YEAR 1'!$U$4&gt;=4,('YEAR 3'!O49*'YEAR 3'!$U$37)+'YEAR 3'!O49,0)</f>
        <v>0</v>
      </c>
      <c r="P49" s="44"/>
      <c r="Q49" s="256">
        <f>IF('YEAR 1'!$U$4&gt;=4,('YEAR 3'!Q49*'YEAR 3'!$U$37)+'YEAR 3'!Q49,0)</f>
        <v>0</v>
      </c>
      <c r="R49" s="44"/>
      <c r="S49" s="256">
        <f>SUM(K49:Q49)</f>
        <v>0</v>
      </c>
      <c r="T49" s="44"/>
      <c r="U49" s="284">
        <f>'YEAR 3'!U49+S49</f>
        <v>0</v>
      </c>
      <c r="V49" s="71"/>
    </row>
    <row r="50" spans="1:22" ht="5.25" customHeight="1" thickBot="1" thickTop="1">
      <c r="A50" s="3"/>
      <c r="B50" s="11"/>
      <c r="C50" s="49"/>
      <c r="D50" s="241"/>
      <c r="E50" s="241"/>
      <c r="F50" s="239"/>
      <c r="G50" s="239"/>
      <c r="H50" s="350"/>
      <c r="I50" s="46"/>
      <c r="J50" s="13"/>
      <c r="K50" s="44"/>
      <c r="L50" s="202"/>
      <c r="M50" s="44"/>
      <c r="N50" s="44"/>
      <c r="O50" s="44"/>
      <c r="P50" s="44"/>
      <c r="Q50" s="44"/>
      <c r="R50" s="44"/>
      <c r="S50" s="44"/>
      <c r="T50" s="44"/>
      <c r="U50" s="231"/>
      <c r="V50" s="71"/>
    </row>
    <row r="51" spans="1:22" ht="24" customHeight="1" thickBot="1" thickTop="1">
      <c r="A51" s="3"/>
      <c r="B51" s="11"/>
      <c r="C51" s="49" t="s">
        <v>15</v>
      </c>
      <c r="D51" s="405" t="s">
        <v>178</v>
      </c>
      <c r="E51" s="463"/>
      <c r="F51" s="463"/>
      <c r="G51" s="463"/>
      <c r="H51" s="256">
        <f>IF('YEAR 1'!$U$4&gt;=4,'YEAR 3'!H51,0)</f>
        <v>0</v>
      </c>
      <c r="I51" s="47"/>
      <c r="J51" s="3"/>
      <c r="K51" s="256">
        <f>IF('YEAR 1'!$U$4&gt;=4,('YEAR 3'!K51*'YEAR 3'!$U$37)+'YEAR 3'!K51,0)</f>
        <v>0</v>
      </c>
      <c r="L51" s="44"/>
      <c r="M51" s="256">
        <f>IF('YEAR 1'!$U$4&gt;=4,('YEAR 3'!M51*'YEAR 3'!$U$37)+'YEAR 3'!M51,0)</f>
        <v>0</v>
      </c>
      <c r="N51" s="44"/>
      <c r="O51" s="256">
        <f>IF('YEAR 1'!$U$4&gt;=4,('YEAR 3'!O51*'YEAR 3'!$U$37)+'YEAR 3'!O51,0)</f>
        <v>0</v>
      </c>
      <c r="P51" s="44"/>
      <c r="Q51" s="256">
        <f>IF('YEAR 1'!$U$4&gt;=4,('YEAR 3'!Q51*'YEAR 3'!$U$37)+'YEAR 3'!Q51,0)</f>
        <v>0</v>
      </c>
      <c r="R51" s="44"/>
      <c r="S51" s="256">
        <f>SUM(K51:Q51)</f>
        <v>0</v>
      </c>
      <c r="T51" s="44"/>
      <c r="U51" s="284">
        <f>'YEAR 3'!U51+S51</f>
        <v>0</v>
      </c>
      <c r="V51" s="71"/>
    </row>
    <row r="52" spans="1:23" s="5" customFormat="1" ht="21.75" customHeight="1" thickBot="1" thickTop="1">
      <c r="A52" s="8"/>
      <c r="B52" s="63"/>
      <c r="C52" s="64"/>
      <c r="D52" s="65"/>
      <c r="E52" s="65"/>
      <c r="F52" s="17" t="s">
        <v>44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f>SUM(S41:S51)</f>
        <v>0</v>
      </c>
      <c r="T52" s="17"/>
      <c r="U52" s="75">
        <f>SUM(U41:U51)</f>
        <v>0</v>
      </c>
      <c r="V52" s="73"/>
      <c r="W52" s="52"/>
    </row>
    <row r="53" spans="1:23" s="5" customFormat="1" ht="8.25" customHeight="1" thickBot="1">
      <c r="A53" s="8"/>
      <c r="B53" s="8"/>
      <c r="C53" s="76"/>
      <c r="D53" s="22"/>
      <c r="E53" s="2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52"/>
      <c r="V53" s="52"/>
      <c r="W53" s="52"/>
    </row>
    <row r="54" spans="1:23" s="150" customFormat="1" ht="26.25" customHeight="1" thickBot="1">
      <c r="A54" s="157"/>
      <c r="B54" s="431" t="s">
        <v>93</v>
      </c>
      <c r="C54" s="432"/>
      <c r="D54" s="367" t="s">
        <v>94</v>
      </c>
      <c r="E54" s="367"/>
      <c r="F54" s="367"/>
      <c r="G54" s="161"/>
      <c r="H54" s="421" t="s">
        <v>161</v>
      </c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149"/>
      <c r="U54" s="161"/>
      <c r="V54" s="162"/>
      <c r="W54" s="163"/>
    </row>
    <row r="55" spans="1:23" s="5" customFormat="1" ht="5.25" customHeight="1">
      <c r="A55" s="8"/>
      <c r="B55" s="2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50"/>
      <c r="V55" s="70"/>
      <c r="W55" s="51"/>
    </row>
    <row r="56" spans="1:23" s="5" customFormat="1" ht="11.25" customHeight="1">
      <c r="A56" s="8"/>
      <c r="B56" s="28"/>
      <c r="C56" s="8"/>
      <c r="D56" s="8"/>
      <c r="E56" s="8"/>
      <c r="F56" s="8"/>
      <c r="G56" s="8"/>
      <c r="H56" s="22"/>
      <c r="I56" s="8"/>
      <c r="J56" s="8"/>
      <c r="K56" s="22"/>
      <c r="L56" s="8"/>
      <c r="M56" s="22"/>
      <c r="N56" s="22"/>
      <c r="O56" s="22"/>
      <c r="P56" s="22"/>
      <c r="Q56" s="22"/>
      <c r="R56" s="8"/>
      <c r="S56" s="394"/>
      <c r="T56" s="394"/>
      <c r="U56" s="50"/>
      <c r="V56" s="70"/>
      <c r="W56" s="51"/>
    </row>
    <row r="57" spans="1:23" s="5" customFormat="1" ht="25.5" customHeight="1" thickBot="1">
      <c r="A57" s="8"/>
      <c r="B57" s="197"/>
      <c r="C57" s="403" t="s">
        <v>7</v>
      </c>
      <c r="D57" s="391"/>
      <c r="E57" s="53"/>
      <c r="G57" s="8"/>
      <c r="H57" s="10"/>
      <c r="I57" s="8"/>
      <c r="J57" s="8"/>
      <c r="K57" s="201"/>
      <c r="L57" s="85"/>
      <c r="M57" s="22" t="s">
        <v>40</v>
      </c>
      <c r="N57" s="85"/>
      <c r="O57" s="417" t="s">
        <v>125</v>
      </c>
      <c r="P57" s="411"/>
      <c r="Q57" s="411"/>
      <c r="R57" s="10"/>
      <c r="S57" s="10" t="s">
        <v>142</v>
      </c>
      <c r="T57" s="10"/>
      <c r="U57" s="69" t="s">
        <v>126</v>
      </c>
      <c r="V57" s="70"/>
      <c r="W57" s="51"/>
    </row>
    <row r="58" spans="1:23" s="5" customFormat="1" ht="24" customHeight="1" thickBot="1" thickTop="1">
      <c r="A58" s="8"/>
      <c r="B58" s="195" t="s">
        <v>9</v>
      </c>
      <c r="C58" s="345">
        <f>IF('YEAR 1'!$U$4&gt;=4,COUNTA('YEAR 1'!D16:F32)+D32,0)</f>
        <v>0</v>
      </c>
      <c r="D58" s="418" t="s">
        <v>4</v>
      </c>
      <c r="E58" s="473"/>
      <c r="F58" s="473"/>
      <c r="G58" s="473"/>
      <c r="H58" s="473"/>
      <c r="I58" s="48"/>
      <c r="J58" s="8"/>
      <c r="L58" s="85"/>
      <c r="M58" s="273">
        <f>'YEAR 3'!M58</f>
        <v>0.252</v>
      </c>
      <c r="N58" s="85"/>
      <c r="O58" s="386">
        <f>S33</f>
        <v>0</v>
      </c>
      <c r="P58" s="384"/>
      <c r="Q58" s="385"/>
      <c r="R58" s="85"/>
      <c r="S58" s="271">
        <f>$M58*O58</f>
        <v>0</v>
      </c>
      <c r="T58" s="85"/>
      <c r="U58" s="284">
        <f>'YEAR 3'!U58+S58</f>
        <v>0</v>
      </c>
      <c r="V58" s="71"/>
      <c r="W58" s="34"/>
    </row>
    <row r="59" spans="1:23" s="5" customFormat="1" ht="5.25" customHeight="1" thickBot="1" thickTop="1">
      <c r="A59" s="8"/>
      <c r="B59" s="196"/>
      <c r="C59" s="216"/>
      <c r="D59" s="205"/>
      <c r="E59" s="205"/>
      <c r="F59" s="205"/>
      <c r="G59" s="205"/>
      <c r="H59" s="206"/>
      <c r="I59" s="9"/>
      <c r="J59" s="8"/>
      <c r="K59" s="203"/>
      <c r="L59" s="85"/>
      <c r="M59" s="85"/>
      <c r="N59" s="85"/>
      <c r="O59" s="204"/>
      <c r="P59" s="204"/>
      <c r="Q59" s="204"/>
      <c r="R59" s="85"/>
      <c r="S59" s="85"/>
      <c r="T59" s="85"/>
      <c r="U59" s="280"/>
      <c r="V59" s="70"/>
      <c r="W59" s="51"/>
    </row>
    <row r="60" spans="1:22" ht="24" customHeight="1" thickBot="1" thickTop="1">
      <c r="A60" s="3"/>
      <c r="B60" s="195" t="s">
        <v>10</v>
      </c>
      <c r="C60" s="345">
        <f>IF('YEAR 1'!$U$4&gt;=4,K41,0)</f>
        <v>0</v>
      </c>
      <c r="D60" s="413" t="s">
        <v>5</v>
      </c>
      <c r="E60" s="473"/>
      <c r="F60" s="473"/>
      <c r="G60" s="473"/>
      <c r="H60" s="473"/>
      <c r="I60" s="47"/>
      <c r="J60" s="3"/>
      <c r="L60" s="44"/>
      <c r="M60" s="273">
        <f>'YEAR 3'!M60</f>
        <v>0.252</v>
      </c>
      <c r="N60" s="44"/>
      <c r="O60" s="386">
        <f>S41</f>
        <v>0</v>
      </c>
      <c r="P60" s="384"/>
      <c r="Q60" s="385"/>
      <c r="R60" s="44"/>
      <c r="S60" s="271">
        <f>$M60*O60</f>
        <v>0</v>
      </c>
      <c r="T60" s="44"/>
      <c r="U60" s="284">
        <f>'YEAR 3'!U60+S60</f>
        <v>0</v>
      </c>
      <c r="V60" s="71"/>
    </row>
    <row r="61" spans="1:23" s="5" customFormat="1" ht="5.25" customHeight="1" thickBot="1" thickTop="1">
      <c r="A61" s="8"/>
      <c r="B61" s="196"/>
      <c r="C61" s="216"/>
      <c r="D61" s="205"/>
      <c r="E61" s="205"/>
      <c r="F61" s="205"/>
      <c r="G61" s="205"/>
      <c r="H61" s="206"/>
      <c r="I61" s="9"/>
      <c r="J61" s="8"/>
      <c r="K61" s="203"/>
      <c r="L61" s="85"/>
      <c r="M61" s="85"/>
      <c r="N61" s="85"/>
      <c r="O61" s="204"/>
      <c r="P61" s="204"/>
      <c r="Q61" s="204"/>
      <c r="R61" s="85"/>
      <c r="S61" s="85"/>
      <c r="T61" s="85"/>
      <c r="U61" s="280"/>
      <c r="V61" s="70"/>
      <c r="W61" s="51"/>
    </row>
    <row r="62" spans="1:22" ht="24" customHeight="1" thickBot="1" thickTop="1">
      <c r="A62" s="3"/>
      <c r="B62" s="195" t="s">
        <v>11</v>
      </c>
      <c r="C62" s="345">
        <f>IF('YEAR 1'!$U$4&gt;=4,K43,0)</f>
        <v>0</v>
      </c>
      <c r="D62" s="413" t="s">
        <v>186</v>
      </c>
      <c r="E62" s="473"/>
      <c r="F62" s="473"/>
      <c r="G62" s="473"/>
      <c r="H62" s="473"/>
      <c r="I62" s="47"/>
      <c r="J62" s="3"/>
      <c r="L62" s="44"/>
      <c r="M62" s="273">
        <f>'YEAR 3'!M62</f>
        <v>0.252</v>
      </c>
      <c r="N62" s="44"/>
      <c r="O62" s="360">
        <f>$S43</f>
        <v>0</v>
      </c>
      <c r="P62" s="384"/>
      <c r="Q62" s="385"/>
      <c r="R62" s="44"/>
      <c r="S62" s="271">
        <f>$M62*O62</f>
        <v>0</v>
      </c>
      <c r="T62" s="44"/>
      <c r="U62" s="284">
        <f>'YEAR 3'!U62+S62</f>
        <v>0</v>
      </c>
      <c r="V62" s="71"/>
    </row>
    <row r="63" spans="1:23" s="5" customFormat="1" ht="5.25" customHeight="1" thickBot="1" thickTop="1">
      <c r="A63" s="8"/>
      <c r="B63" s="196"/>
      <c r="C63" s="216"/>
      <c r="D63" s="205"/>
      <c r="E63" s="205"/>
      <c r="F63" s="205"/>
      <c r="G63" s="205"/>
      <c r="H63" s="207"/>
      <c r="I63" s="9"/>
      <c r="J63" s="8"/>
      <c r="K63" s="203"/>
      <c r="L63" s="85"/>
      <c r="M63" s="85"/>
      <c r="N63" s="85"/>
      <c r="O63" s="204"/>
      <c r="P63" s="204"/>
      <c r="Q63" s="204"/>
      <c r="R63" s="85"/>
      <c r="S63" s="85"/>
      <c r="T63" s="85"/>
      <c r="U63" s="280"/>
      <c r="V63" s="70"/>
      <c r="W63" s="51"/>
    </row>
    <row r="64" spans="1:22" ht="24" customHeight="1" thickBot="1" thickTop="1">
      <c r="A64" s="3"/>
      <c r="B64" s="195" t="s">
        <v>13</v>
      </c>
      <c r="C64" s="345">
        <f>IF('YEAR 1'!$U$4&gt;=4,H47,0)</f>
        <v>0</v>
      </c>
      <c r="D64" s="413" t="s">
        <v>6</v>
      </c>
      <c r="E64" s="473"/>
      <c r="F64" s="473"/>
      <c r="G64" s="473"/>
      <c r="H64" s="473"/>
      <c r="I64" s="47"/>
      <c r="J64" s="3"/>
      <c r="L64" s="44"/>
      <c r="M64" s="273">
        <f>'YEAR 3'!M64</f>
        <v>0.252</v>
      </c>
      <c r="N64" s="44"/>
      <c r="O64" s="360">
        <f>$S47</f>
        <v>0</v>
      </c>
      <c r="P64" s="384"/>
      <c r="Q64" s="385"/>
      <c r="R64" s="44"/>
      <c r="S64" s="271">
        <f>$M64*O64</f>
        <v>0</v>
      </c>
      <c r="T64" s="44"/>
      <c r="U64" s="284">
        <f>'YEAR 3'!U64+S64</f>
        <v>0</v>
      </c>
      <c r="V64" s="71"/>
    </row>
    <row r="65" spans="1:23" s="5" customFormat="1" ht="5.25" customHeight="1" thickBot="1" thickTop="1">
      <c r="A65" s="8"/>
      <c r="B65" s="196"/>
      <c r="C65" s="216"/>
      <c r="D65" s="205"/>
      <c r="E65" s="205"/>
      <c r="F65" s="205"/>
      <c r="G65" s="205"/>
      <c r="H65" s="207"/>
      <c r="I65" s="9"/>
      <c r="J65" s="8"/>
      <c r="K65" s="203"/>
      <c r="L65" s="85"/>
      <c r="M65" s="85"/>
      <c r="N65" s="85"/>
      <c r="O65" s="204"/>
      <c r="P65" s="204"/>
      <c r="Q65" s="204"/>
      <c r="R65" s="85"/>
      <c r="S65" s="85"/>
      <c r="T65" s="85"/>
      <c r="U65" s="280"/>
      <c r="V65" s="70"/>
      <c r="W65" s="51"/>
    </row>
    <row r="66" spans="1:22" ht="24" customHeight="1" thickBot="1" thickTop="1">
      <c r="A66" s="3"/>
      <c r="B66" s="195" t="s">
        <v>14</v>
      </c>
      <c r="C66" s="345">
        <f>IF('YEAR 1'!$U$4&gt;=4,H49,0)</f>
        <v>0</v>
      </c>
      <c r="D66" s="413" t="s">
        <v>179</v>
      </c>
      <c r="E66" s="475"/>
      <c r="F66" s="475"/>
      <c r="G66" s="475"/>
      <c r="H66" s="475"/>
      <c r="I66" s="46"/>
      <c r="J66" s="13"/>
      <c r="L66" s="202"/>
      <c r="M66" s="273">
        <f>'YEAR 3'!M66</f>
        <v>0.023</v>
      </c>
      <c r="N66" s="44"/>
      <c r="O66" s="360">
        <f>$S49</f>
        <v>0</v>
      </c>
      <c r="P66" s="384"/>
      <c r="Q66" s="385"/>
      <c r="R66" s="44"/>
      <c r="S66" s="271">
        <f>$M66*O66</f>
        <v>0</v>
      </c>
      <c r="T66" s="44"/>
      <c r="U66" s="284">
        <f>'YEAR 3'!U66+S66</f>
        <v>0</v>
      </c>
      <c r="V66" s="71"/>
    </row>
    <row r="67" spans="1:23" s="5" customFormat="1" ht="5.25" customHeight="1" thickBot="1" thickTop="1">
      <c r="A67" s="8"/>
      <c r="B67" s="196"/>
      <c r="C67" s="216"/>
      <c r="D67" s="205"/>
      <c r="E67" s="205"/>
      <c r="F67" s="205"/>
      <c r="G67" s="205"/>
      <c r="H67" s="207"/>
      <c r="I67" s="9"/>
      <c r="J67" s="8"/>
      <c r="K67" s="203"/>
      <c r="L67" s="85"/>
      <c r="M67" s="85"/>
      <c r="N67" s="85"/>
      <c r="O67" s="204"/>
      <c r="P67" s="204"/>
      <c r="Q67" s="204"/>
      <c r="R67" s="85"/>
      <c r="S67" s="85"/>
      <c r="T67" s="85"/>
      <c r="U67" s="280"/>
      <c r="V67" s="70"/>
      <c r="W67" s="51"/>
    </row>
    <row r="68" spans="1:22" ht="24" customHeight="1" thickBot="1" thickTop="1">
      <c r="A68" s="3"/>
      <c r="B68" s="195" t="s">
        <v>16</v>
      </c>
      <c r="C68" s="345">
        <f>IF('YEAR 1'!$U$4&gt;=4,H51,0)</f>
        <v>0</v>
      </c>
      <c r="D68" s="413" t="s">
        <v>178</v>
      </c>
      <c r="E68" s="473"/>
      <c r="F68" s="473"/>
      <c r="G68" s="473"/>
      <c r="H68" s="473"/>
      <c r="I68" s="47"/>
      <c r="J68" s="3"/>
      <c r="L68" s="44"/>
      <c r="M68" s="273">
        <f>'YEAR 3'!M68</f>
        <v>0.36</v>
      </c>
      <c r="N68" s="44"/>
      <c r="O68" s="360">
        <f>$S51</f>
        <v>0</v>
      </c>
      <c r="P68" s="384"/>
      <c r="Q68" s="385"/>
      <c r="R68" s="44"/>
      <c r="S68" s="271">
        <f>$M68*O68</f>
        <v>0</v>
      </c>
      <c r="T68" s="44"/>
      <c r="U68" s="284">
        <f>'YEAR 3'!U68+S68</f>
        <v>0</v>
      </c>
      <c r="V68" s="71"/>
    </row>
    <row r="69" spans="1:23" s="5" customFormat="1" ht="5.25" customHeight="1" thickTop="1">
      <c r="A69" s="8"/>
      <c r="B69" s="196"/>
      <c r="C69" s="216"/>
      <c r="D69" s="205"/>
      <c r="E69" s="205"/>
      <c r="F69" s="205"/>
      <c r="G69" s="205"/>
      <c r="H69" s="207"/>
      <c r="I69" s="9"/>
      <c r="J69" s="8"/>
      <c r="K69" s="203"/>
      <c r="L69" s="85"/>
      <c r="M69" s="85"/>
      <c r="N69" s="85"/>
      <c r="O69" s="204"/>
      <c r="P69" s="204"/>
      <c r="Q69" s="204"/>
      <c r="R69" s="85"/>
      <c r="S69" s="85"/>
      <c r="T69" s="85"/>
      <c r="U69" s="280"/>
      <c r="V69" s="70"/>
      <c r="W69" s="51"/>
    </row>
    <row r="70" spans="1:23" s="5" customFormat="1" ht="24" customHeight="1" thickBot="1">
      <c r="A70" s="8"/>
      <c r="B70" s="63"/>
      <c r="C70" s="64"/>
      <c r="D70" s="66"/>
      <c r="E70" s="66"/>
      <c r="F70" s="17" t="s">
        <v>45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f>SUM(S58:S69)</f>
        <v>0</v>
      </c>
      <c r="T70" s="17"/>
      <c r="U70" s="75">
        <f>SUM(U58:U69)</f>
        <v>0</v>
      </c>
      <c r="V70" s="73"/>
      <c r="W70" s="52"/>
    </row>
    <row r="71" spans="2:23" s="78" customFormat="1" ht="24" customHeight="1" thickBot="1">
      <c r="B71" s="287" t="s">
        <v>52</v>
      </c>
      <c r="D71" s="344"/>
      <c r="S71" s="287">
        <f>S33+S52+S70</f>
        <v>0</v>
      </c>
      <c r="T71" s="79"/>
      <c r="U71" s="287">
        <f>U33+U52+U70</f>
        <v>0</v>
      </c>
      <c r="V71" s="80"/>
      <c r="W71" s="81"/>
    </row>
    <row r="72" spans="1:24" s="150" customFormat="1" ht="24" customHeight="1" thickBot="1">
      <c r="A72" s="157"/>
      <c r="B72" s="285" t="s">
        <v>95</v>
      </c>
      <c r="C72" s="158"/>
      <c r="D72" s="367" t="s">
        <v>96</v>
      </c>
      <c r="E72" s="367"/>
      <c r="F72" s="367"/>
      <c r="G72" s="367"/>
      <c r="H72" s="367"/>
      <c r="I72" s="367"/>
      <c r="J72" s="367"/>
      <c r="K72" s="367"/>
      <c r="L72" s="367"/>
      <c r="M72" s="367"/>
      <c r="N72" s="154"/>
      <c r="O72" s="154"/>
      <c r="P72" s="154"/>
      <c r="Q72" s="154"/>
      <c r="R72" s="154"/>
      <c r="S72" s="154"/>
      <c r="T72" s="154"/>
      <c r="U72" s="419"/>
      <c r="V72" s="420"/>
      <c r="W72" s="160"/>
      <c r="X72" s="157"/>
    </row>
    <row r="73" spans="1:24" s="5" customFormat="1" ht="5.25" customHeight="1">
      <c r="A73" s="8"/>
      <c r="B73" s="2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459" t="s">
        <v>126</v>
      </c>
      <c r="V73" s="70"/>
      <c r="W73" s="51"/>
      <c r="X73" s="8"/>
    </row>
    <row r="74" spans="1:23" s="5" customFormat="1" ht="24" customHeight="1" thickBot="1">
      <c r="A74" s="8"/>
      <c r="B74" s="6"/>
      <c r="C74" s="8"/>
      <c r="D74" s="390" t="s">
        <v>41</v>
      </c>
      <c r="E74" s="390"/>
      <c r="F74" s="391"/>
      <c r="G74" s="8"/>
      <c r="H74" s="18"/>
      <c r="I74" s="8"/>
      <c r="J74" s="8"/>
      <c r="K74" s="22"/>
      <c r="L74" s="8"/>
      <c r="M74" s="10"/>
      <c r="N74" s="8"/>
      <c r="O74" s="10"/>
      <c r="P74" s="8"/>
      <c r="Q74" s="10"/>
      <c r="R74" s="10"/>
      <c r="S74" s="10" t="s">
        <v>151</v>
      </c>
      <c r="T74" s="10"/>
      <c r="U74" s="396"/>
      <c r="V74" s="70"/>
      <c r="W74" s="51"/>
    </row>
    <row r="75" spans="1:22" ht="24" customHeight="1" thickBot="1" thickTop="1">
      <c r="A75" s="3"/>
      <c r="B75" s="11"/>
      <c r="C75" s="12" t="s">
        <v>9</v>
      </c>
      <c r="D75" s="464">
        <f>IF('YEAR 1'!$U$4&gt;=4,IF('YEAR 1'!D80&gt;"",'YEAR 1'!D80,""),"")</f>
      </c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6"/>
      <c r="R75" s="44"/>
      <c r="S75" s="334">
        <f>IF('YEAR 1'!$U$4&gt;=4,'YEAR 3'!S75,0)</f>
        <v>0</v>
      </c>
      <c r="T75" s="44"/>
      <c r="U75" s="284">
        <f>'YEAR 3'!U75+S75</f>
        <v>0</v>
      </c>
      <c r="V75" s="71"/>
    </row>
    <row r="76" spans="1:23" s="58" customFormat="1" ht="6" customHeight="1" thickBot="1" thickTop="1">
      <c r="A76" s="44"/>
      <c r="B76" s="54"/>
      <c r="C76" s="55"/>
      <c r="D76" s="214"/>
      <c r="E76" s="214"/>
      <c r="F76" s="214"/>
      <c r="G76" s="214"/>
      <c r="H76" s="214"/>
      <c r="I76" s="215"/>
      <c r="J76" s="215"/>
      <c r="K76" s="215"/>
      <c r="L76" s="215"/>
      <c r="M76" s="215"/>
      <c r="N76" s="215"/>
      <c r="O76" s="215"/>
      <c r="P76" s="215"/>
      <c r="Q76" s="215"/>
      <c r="R76" s="44"/>
      <c r="S76" s="217"/>
      <c r="T76" s="44"/>
      <c r="U76" s="231"/>
      <c r="V76" s="88"/>
      <c r="W76" s="61"/>
    </row>
    <row r="77" spans="1:22" ht="24" customHeight="1" thickBot="1" thickTop="1">
      <c r="A77" s="3"/>
      <c r="B77" s="11"/>
      <c r="C77" s="12" t="s">
        <v>10</v>
      </c>
      <c r="D77" s="464">
        <f>IF('YEAR 1'!$U$4&gt;=4,IF('YEAR 1'!D82&gt;"",'YEAR 1'!D82,""),"")</f>
      </c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466"/>
      <c r="R77" s="44"/>
      <c r="S77" s="334">
        <f>IF('YEAR 1'!$U$4&gt;=4,'YEAR 3'!S77,0)</f>
        <v>0</v>
      </c>
      <c r="T77" s="44"/>
      <c r="U77" s="284">
        <f>'YEAR 3'!U77+S77</f>
        <v>0</v>
      </c>
      <c r="V77" s="71"/>
    </row>
    <row r="78" spans="1:23" s="58" customFormat="1" ht="6" customHeight="1" thickBot="1" thickTop="1">
      <c r="A78" s="44"/>
      <c r="B78" s="54"/>
      <c r="C78" s="55"/>
      <c r="D78" s="214"/>
      <c r="E78" s="214"/>
      <c r="F78" s="214"/>
      <c r="G78" s="214"/>
      <c r="H78" s="214"/>
      <c r="I78" s="215"/>
      <c r="J78" s="215"/>
      <c r="K78" s="215"/>
      <c r="L78" s="215"/>
      <c r="M78" s="215"/>
      <c r="N78" s="215"/>
      <c r="O78" s="215"/>
      <c r="P78" s="215"/>
      <c r="Q78" s="215"/>
      <c r="R78" s="44"/>
      <c r="S78" s="217"/>
      <c r="T78" s="44"/>
      <c r="U78" s="231"/>
      <c r="V78" s="88"/>
      <c r="W78" s="61"/>
    </row>
    <row r="79" spans="1:22" ht="24" customHeight="1" thickBot="1" thickTop="1">
      <c r="A79" s="3"/>
      <c r="B79" s="11"/>
      <c r="C79" s="12" t="s">
        <v>11</v>
      </c>
      <c r="D79" s="464">
        <f>IF('YEAR 1'!$U$4&gt;=4,IF('YEAR 1'!D84&gt;"",'YEAR 1'!D84,""),"")</f>
      </c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6"/>
      <c r="R79" s="44"/>
      <c r="S79" s="334">
        <f>IF('YEAR 1'!$U$4&gt;=4,'YEAR 3'!S79,0)</f>
        <v>0</v>
      </c>
      <c r="T79" s="44"/>
      <c r="U79" s="284">
        <f>'YEAR 3'!U79+S79</f>
        <v>0</v>
      </c>
      <c r="V79" s="71"/>
    </row>
    <row r="80" spans="1:23" s="58" customFormat="1" ht="6" customHeight="1" thickBot="1" thickTop="1">
      <c r="A80" s="44"/>
      <c r="B80" s="54"/>
      <c r="C80" s="55"/>
      <c r="D80" s="214"/>
      <c r="E80" s="214"/>
      <c r="F80" s="214"/>
      <c r="G80" s="214"/>
      <c r="H80" s="214"/>
      <c r="I80" s="215"/>
      <c r="J80" s="215"/>
      <c r="K80" s="215"/>
      <c r="L80" s="215"/>
      <c r="M80" s="215"/>
      <c r="N80" s="215"/>
      <c r="O80" s="215"/>
      <c r="P80" s="215"/>
      <c r="Q80" s="215"/>
      <c r="R80" s="44"/>
      <c r="S80" s="218"/>
      <c r="T80" s="44"/>
      <c r="U80" s="231"/>
      <c r="V80" s="88"/>
      <c r="W80" s="61"/>
    </row>
    <row r="81" spans="1:22" ht="24" customHeight="1" thickBot="1" thickTop="1">
      <c r="A81" s="3"/>
      <c r="B81" s="11"/>
      <c r="C81" s="12" t="s">
        <v>12</v>
      </c>
      <c r="D81" s="464">
        <f>IF('YEAR 1'!$U$4&gt;=4,IF('YEAR 1'!D86&gt;"",'YEAR 1'!D86,""),"")</f>
      </c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6"/>
      <c r="R81" s="44"/>
      <c r="S81" s="334">
        <f>IF('YEAR 1'!$U$4&gt;=4,'YEAR 3'!S81,0)</f>
        <v>0</v>
      </c>
      <c r="T81" s="44"/>
      <c r="U81" s="284">
        <f>'YEAR 3'!U81+S81</f>
        <v>0</v>
      </c>
      <c r="V81" s="71"/>
    </row>
    <row r="82" spans="1:23" s="58" customFormat="1" ht="6" customHeight="1" thickBot="1" thickTop="1">
      <c r="A82" s="44"/>
      <c r="B82" s="54"/>
      <c r="C82" s="55"/>
      <c r="D82" s="214"/>
      <c r="E82" s="214"/>
      <c r="F82" s="214"/>
      <c r="G82" s="214"/>
      <c r="H82" s="214"/>
      <c r="I82" s="215"/>
      <c r="J82" s="215"/>
      <c r="K82" s="215"/>
      <c r="L82" s="215"/>
      <c r="M82" s="215"/>
      <c r="N82" s="215"/>
      <c r="O82" s="215"/>
      <c r="P82" s="215"/>
      <c r="Q82" s="215"/>
      <c r="R82" s="44"/>
      <c r="S82" s="217"/>
      <c r="T82" s="44"/>
      <c r="U82" s="231"/>
      <c r="V82" s="88"/>
      <c r="W82" s="61"/>
    </row>
    <row r="83" spans="1:22" ht="24" customHeight="1" thickBot="1" thickTop="1">
      <c r="A83" s="3"/>
      <c r="B83" s="11"/>
      <c r="C83" s="12" t="s">
        <v>13</v>
      </c>
      <c r="D83" s="464">
        <f>IF('YEAR 1'!$U$4&gt;=4,IF('YEAR 1'!D88&gt;"",'YEAR 1'!D88,""),"")</f>
      </c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6"/>
      <c r="R83" s="44"/>
      <c r="S83" s="334">
        <f>IF('YEAR 1'!$U$4&gt;=4,'YEAR 3'!S83,0)</f>
        <v>0</v>
      </c>
      <c r="T83" s="44"/>
      <c r="U83" s="284">
        <f>'YEAR 3'!U83+S83</f>
        <v>0</v>
      </c>
      <c r="V83" s="71"/>
    </row>
    <row r="84" spans="1:23" s="58" customFormat="1" ht="6" customHeight="1" thickBot="1" thickTop="1">
      <c r="A84" s="44"/>
      <c r="B84" s="54"/>
      <c r="C84" s="55"/>
      <c r="D84" s="214"/>
      <c r="E84" s="214"/>
      <c r="F84" s="214"/>
      <c r="G84" s="214"/>
      <c r="H84" s="214"/>
      <c r="I84" s="215"/>
      <c r="J84" s="215"/>
      <c r="K84" s="215"/>
      <c r="L84" s="215"/>
      <c r="M84" s="215"/>
      <c r="N84" s="215"/>
      <c r="O84" s="215"/>
      <c r="P84" s="215"/>
      <c r="Q84" s="215"/>
      <c r="R84" s="44"/>
      <c r="S84" s="217"/>
      <c r="T84" s="44"/>
      <c r="U84" s="231"/>
      <c r="V84" s="88"/>
      <c r="W84" s="61"/>
    </row>
    <row r="85" spans="1:22" ht="24" customHeight="1" thickBot="1" thickTop="1">
      <c r="A85" s="3"/>
      <c r="B85" s="11"/>
      <c r="C85" s="12" t="s">
        <v>14</v>
      </c>
      <c r="D85" s="464">
        <f>IF('YEAR 1'!$U$4&gt;=4,IF('YEAR 1'!D90&gt;"",'YEAR 1'!D90,""),"")</f>
      </c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6"/>
      <c r="R85" s="44"/>
      <c r="S85" s="334">
        <f>IF('YEAR 1'!$U$4&gt;=4,'YEAR 3'!S85,0)</f>
        <v>0</v>
      </c>
      <c r="T85" s="44"/>
      <c r="U85" s="284">
        <f>'YEAR 3'!U85+S85</f>
        <v>0</v>
      </c>
      <c r="V85" s="71"/>
    </row>
    <row r="86" spans="1:23" s="58" customFormat="1" ht="5.25" customHeight="1" thickBot="1" thickTop="1">
      <c r="A86" s="44"/>
      <c r="B86" s="54"/>
      <c r="C86" s="55"/>
      <c r="D86" s="214"/>
      <c r="E86" s="214"/>
      <c r="F86" s="214"/>
      <c r="G86" s="214"/>
      <c r="H86" s="214"/>
      <c r="I86" s="215"/>
      <c r="J86" s="215"/>
      <c r="K86" s="215"/>
      <c r="L86" s="215"/>
      <c r="M86" s="215"/>
      <c r="N86" s="215"/>
      <c r="O86" s="215"/>
      <c r="P86" s="215"/>
      <c r="Q86" s="215"/>
      <c r="R86" s="44"/>
      <c r="S86" s="217"/>
      <c r="T86" s="44"/>
      <c r="U86" s="231"/>
      <c r="V86" s="88"/>
      <c r="W86" s="61"/>
    </row>
    <row r="87" spans="1:22" ht="24" customHeight="1" thickBot="1" thickTop="1">
      <c r="A87" s="3"/>
      <c r="B87" s="11"/>
      <c r="C87" s="12" t="s">
        <v>15</v>
      </c>
      <c r="D87" s="464">
        <f>IF('YEAR 1'!$U$4&gt;=4,IF('YEAR 1'!D92&gt;"",'YEAR 1'!D92,""),"")</f>
      </c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466"/>
      <c r="R87" s="44"/>
      <c r="S87" s="334">
        <f>IF('YEAR 1'!$U$4&gt;=4,'YEAR 3'!S87,0)</f>
        <v>0</v>
      </c>
      <c r="T87" s="44"/>
      <c r="U87" s="284">
        <f>'YEAR 3'!U87+S87</f>
        <v>0</v>
      </c>
      <c r="V87" s="71"/>
    </row>
    <row r="88" spans="1:23" s="58" customFormat="1" ht="5.25" customHeight="1" thickBot="1" thickTop="1">
      <c r="A88" s="44"/>
      <c r="B88" s="54"/>
      <c r="C88" s="55"/>
      <c r="D88" s="214"/>
      <c r="E88" s="214"/>
      <c r="F88" s="214"/>
      <c r="G88" s="214"/>
      <c r="H88" s="214"/>
      <c r="I88" s="215"/>
      <c r="J88" s="215"/>
      <c r="K88" s="215"/>
      <c r="L88" s="215"/>
      <c r="M88" s="215"/>
      <c r="N88" s="215"/>
      <c r="O88" s="215"/>
      <c r="P88" s="215"/>
      <c r="Q88" s="215"/>
      <c r="R88" s="44"/>
      <c r="S88" s="217"/>
      <c r="T88" s="44"/>
      <c r="U88" s="231"/>
      <c r="V88" s="88"/>
      <c r="W88" s="61"/>
    </row>
    <row r="89" spans="1:22" ht="24" customHeight="1" thickBot="1" thickTop="1">
      <c r="A89" s="3"/>
      <c r="B89" s="11"/>
      <c r="C89" s="12" t="s">
        <v>16</v>
      </c>
      <c r="D89" s="464">
        <f>IF('YEAR 1'!$U$4&gt;=4,IF('YEAR 1'!D94&gt;"",'YEAR 1'!D94,""),"")</f>
      </c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6"/>
      <c r="R89" s="44"/>
      <c r="S89" s="334">
        <f>IF('YEAR 1'!$U$4&gt;=4,'YEAR 3'!S89,0)</f>
        <v>0</v>
      </c>
      <c r="T89" s="44"/>
      <c r="U89" s="284">
        <f>'YEAR 3'!U89+S89</f>
        <v>0</v>
      </c>
      <c r="V89" s="71"/>
    </row>
    <row r="90" spans="1:23" s="58" customFormat="1" ht="6" customHeight="1" thickBot="1" thickTop="1">
      <c r="A90" s="44"/>
      <c r="B90" s="54"/>
      <c r="C90" s="55"/>
      <c r="D90" s="214"/>
      <c r="E90" s="214"/>
      <c r="F90" s="214"/>
      <c r="G90" s="214"/>
      <c r="H90" s="214"/>
      <c r="I90" s="215"/>
      <c r="J90" s="215"/>
      <c r="K90" s="215"/>
      <c r="L90" s="215"/>
      <c r="M90" s="215"/>
      <c r="N90" s="215"/>
      <c r="O90" s="215"/>
      <c r="P90" s="215"/>
      <c r="Q90" s="215"/>
      <c r="R90" s="44"/>
      <c r="S90" s="217"/>
      <c r="T90" s="44"/>
      <c r="U90" s="231"/>
      <c r="V90" s="88"/>
      <c r="W90" s="61"/>
    </row>
    <row r="91" spans="1:22" ht="24" customHeight="1" thickBot="1" thickTop="1">
      <c r="A91" s="3"/>
      <c r="B91" s="11"/>
      <c r="C91" s="12" t="s">
        <v>17</v>
      </c>
      <c r="D91" s="464">
        <f>IF('YEAR 1'!$U$4&gt;=4,IF('YEAR 1'!D96&gt;"",'YEAR 1'!D96,""),"")</f>
      </c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6"/>
      <c r="R91" s="44"/>
      <c r="S91" s="334">
        <f>IF('YEAR 1'!$U$4&gt;=4,'YEAR 3'!S91,0)</f>
        <v>0</v>
      </c>
      <c r="T91" s="44"/>
      <c r="U91" s="284">
        <f>'YEAR 3'!U91+S91</f>
        <v>0</v>
      </c>
      <c r="V91" s="71"/>
    </row>
    <row r="92" spans="1:23" s="58" customFormat="1" ht="6" customHeight="1" thickBot="1" thickTop="1">
      <c r="A92" s="44"/>
      <c r="B92" s="54"/>
      <c r="C92" s="55"/>
      <c r="D92" s="214"/>
      <c r="E92" s="214"/>
      <c r="F92" s="214"/>
      <c r="G92" s="214"/>
      <c r="H92" s="214"/>
      <c r="I92" s="215"/>
      <c r="J92" s="215"/>
      <c r="K92" s="215"/>
      <c r="L92" s="215"/>
      <c r="M92" s="215"/>
      <c r="N92" s="215"/>
      <c r="O92" s="215"/>
      <c r="P92" s="215"/>
      <c r="Q92" s="215"/>
      <c r="R92" s="44"/>
      <c r="S92" s="217"/>
      <c r="T92" s="44"/>
      <c r="U92" s="231"/>
      <c r="V92" s="88"/>
      <c r="W92" s="61"/>
    </row>
    <row r="93" spans="1:22" ht="24" customHeight="1" thickBot="1" thickTop="1">
      <c r="A93" s="3"/>
      <c r="B93" s="11"/>
      <c r="C93" s="12" t="s">
        <v>18</v>
      </c>
      <c r="D93" s="464" t="s">
        <v>112</v>
      </c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6"/>
      <c r="R93" s="44"/>
      <c r="S93" s="334">
        <f>IF('YEAR 1'!$U$4&gt;=4,'YEAR 3'!S93,0)</f>
        <v>0</v>
      </c>
      <c r="T93" s="44"/>
      <c r="U93" s="284">
        <f>'YEAR 3'!U93+S93</f>
        <v>0</v>
      </c>
      <c r="V93" s="71"/>
    </row>
    <row r="94" spans="1:23" s="5" customFormat="1" ht="24" customHeight="1" thickBot="1" thickTop="1">
      <c r="A94" s="8"/>
      <c r="B94" s="63"/>
      <c r="C94" s="64"/>
      <c r="D94" s="376" t="s">
        <v>46</v>
      </c>
      <c r="E94" s="376"/>
      <c r="F94" s="376"/>
      <c r="G94" s="376"/>
      <c r="H94" s="376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>
        <f>SUM(S75:S93)</f>
        <v>0</v>
      </c>
      <c r="T94" s="17"/>
      <c r="U94" s="77">
        <f>SUM(U75:U93)</f>
        <v>0</v>
      </c>
      <c r="V94" s="73"/>
      <c r="W94" s="52"/>
    </row>
    <row r="95" ht="8.25" customHeight="1" thickBot="1"/>
    <row r="96" spans="2:23" s="150" customFormat="1" ht="24" customHeight="1" thickBot="1">
      <c r="B96" s="285" t="s">
        <v>97</v>
      </c>
      <c r="C96" s="154"/>
      <c r="D96" s="293" t="s">
        <v>2</v>
      </c>
      <c r="E96" s="159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64"/>
      <c r="V96" s="165"/>
      <c r="W96" s="163"/>
    </row>
    <row r="97" spans="1:24" s="5" customFormat="1" ht="5.25" customHeight="1" thickBot="1">
      <c r="A97" s="8"/>
      <c r="B97" s="2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50"/>
      <c r="V97" s="70"/>
      <c r="W97" s="51"/>
      <c r="X97" s="8"/>
    </row>
    <row r="98" spans="1:24" s="5" customFormat="1" ht="26.25" customHeight="1" thickBot="1">
      <c r="A98" s="8"/>
      <c r="B98" s="28"/>
      <c r="C98" s="29"/>
      <c r="D98" s="371" t="s">
        <v>157</v>
      </c>
      <c r="E98" s="372"/>
      <c r="F98" s="372"/>
      <c r="G98" s="372"/>
      <c r="H98" s="372"/>
      <c r="I98" s="372"/>
      <c r="J98" s="372"/>
      <c r="K98" s="372"/>
      <c r="L98" s="372"/>
      <c r="M98" s="373"/>
      <c r="N98" s="84"/>
      <c r="O98" s="381" t="s">
        <v>171</v>
      </c>
      <c r="P98" s="487"/>
      <c r="Q98" s="487"/>
      <c r="R98" s="487"/>
      <c r="S98" s="488"/>
      <c r="T98" s="178"/>
      <c r="U98" s="288">
        <f>IF('YEAR 1'!$U$4&gt;=4,'YEAR 3'!U98,0)</f>
        <v>0</v>
      </c>
      <c r="V98" s="7"/>
      <c r="W98" s="200"/>
      <c r="X98" s="7"/>
    </row>
    <row r="99" spans="1:24" s="5" customFormat="1" ht="14.25" customHeight="1">
      <c r="A99" s="8"/>
      <c r="B99" s="28"/>
      <c r="C99" s="29"/>
      <c r="D99" s="29"/>
      <c r="E99" s="29"/>
      <c r="F99" s="29"/>
      <c r="G99" s="29"/>
      <c r="H99" s="8"/>
      <c r="I99" s="8"/>
      <c r="J99" s="8"/>
      <c r="K99" s="8"/>
      <c r="L99" s="8"/>
      <c r="M99" s="22"/>
      <c r="N99" s="8"/>
      <c r="O99" s="22"/>
      <c r="P99" s="22"/>
      <c r="Q99" s="22"/>
      <c r="R99" s="8"/>
      <c r="S99" s="8"/>
      <c r="T99" s="8"/>
      <c r="U99" s="32"/>
      <c r="V99" s="36"/>
      <c r="W99" s="33"/>
      <c r="X99" s="7"/>
    </row>
    <row r="100" spans="1:23" s="5" customFormat="1" ht="11.25" customHeight="1">
      <c r="A100" s="8"/>
      <c r="B100" s="2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2"/>
      <c r="N100" s="22"/>
      <c r="O100" s="22"/>
      <c r="P100" s="22"/>
      <c r="Q100" s="22"/>
      <c r="R100" s="8"/>
      <c r="S100" s="394"/>
      <c r="T100" s="394"/>
      <c r="U100" s="450" t="s">
        <v>126</v>
      </c>
      <c r="V100" s="70"/>
      <c r="W100" s="51"/>
    </row>
    <row r="101" spans="1:23" s="5" customFormat="1" ht="24" customHeight="1" thickBot="1">
      <c r="A101" s="8"/>
      <c r="B101" s="6"/>
      <c r="C101" s="8"/>
      <c r="D101" s="374" t="s">
        <v>41</v>
      </c>
      <c r="E101" s="374"/>
      <c r="F101" s="375"/>
      <c r="G101" s="8"/>
      <c r="H101" s="18"/>
      <c r="I101" s="8"/>
      <c r="J101" s="8"/>
      <c r="K101" s="22"/>
      <c r="L101" s="8"/>
      <c r="M101" s="10"/>
      <c r="N101" s="8"/>
      <c r="O101" s="10"/>
      <c r="P101" s="8"/>
      <c r="Q101" s="10"/>
      <c r="R101" s="10"/>
      <c r="S101" s="10" t="s">
        <v>142</v>
      </c>
      <c r="T101" s="10"/>
      <c r="U101" s="396"/>
      <c r="V101" s="70"/>
      <c r="W101" s="51"/>
    </row>
    <row r="102" spans="2:22" ht="24" customHeight="1" thickBot="1" thickTop="1">
      <c r="B102" s="11"/>
      <c r="C102" s="12" t="s">
        <v>9</v>
      </c>
      <c r="D102" s="363" t="s">
        <v>21</v>
      </c>
      <c r="E102" s="361"/>
      <c r="F102" s="364"/>
      <c r="G102" s="364"/>
      <c r="H102" s="364"/>
      <c r="I102" s="364"/>
      <c r="J102" s="364"/>
      <c r="K102" s="364"/>
      <c r="L102" s="364"/>
      <c r="M102" s="365"/>
      <c r="N102" s="44"/>
      <c r="O102" s="44"/>
      <c r="P102" s="44"/>
      <c r="Q102" s="44"/>
      <c r="R102" s="44"/>
      <c r="S102" s="256">
        <f>IF('YEAR 1'!$U$4&gt;=4,('YEAR 3'!S102*'YEAR 3'!$U$98)+'YEAR 3'!S102,0)</f>
        <v>0</v>
      </c>
      <c r="T102" s="44"/>
      <c r="U102" s="284">
        <f>'YEAR 3'!U102+S102</f>
        <v>0</v>
      </c>
      <c r="V102" s="71"/>
    </row>
    <row r="103" spans="2:22" ht="6" customHeight="1" thickBot="1" thickTop="1">
      <c r="B103" s="11"/>
      <c r="C103" s="12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231"/>
      <c r="V103" s="71"/>
    </row>
    <row r="104" spans="2:22" ht="24" customHeight="1" thickBot="1" thickTop="1">
      <c r="B104" s="11"/>
      <c r="C104" s="12" t="s">
        <v>10</v>
      </c>
      <c r="D104" s="363" t="s">
        <v>22</v>
      </c>
      <c r="E104" s="361"/>
      <c r="F104" s="364"/>
      <c r="G104" s="364"/>
      <c r="H104" s="364"/>
      <c r="I104" s="364"/>
      <c r="J104" s="364"/>
      <c r="K104" s="364"/>
      <c r="L104" s="364"/>
      <c r="M104" s="365"/>
      <c r="N104" s="44"/>
      <c r="O104" s="44"/>
      <c r="P104" s="44"/>
      <c r="Q104" s="44"/>
      <c r="R104" s="44"/>
      <c r="S104" s="256">
        <f>IF('YEAR 1'!$U$4&gt;=4,('YEAR 3'!S104*'YEAR 3'!$U$98)+'YEAR 3'!S104,0)</f>
        <v>0</v>
      </c>
      <c r="T104" s="44"/>
      <c r="U104" s="284">
        <f>'YEAR 3'!U104+S104</f>
        <v>0</v>
      </c>
      <c r="V104" s="71"/>
    </row>
    <row r="105" spans="2:23" s="5" customFormat="1" ht="24" customHeight="1" thickBot="1" thickTop="1">
      <c r="B105" s="63"/>
      <c r="C105" s="67"/>
      <c r="D105" s="17" t="s">
        <v>47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68"/>
      <c r="R105" s="17"/>
      <c r="S105" s="17">
        <f>SUM(S102:S104)</f>
        <v>0</v>
      </c>
      <c r="T105" s="17"/>
      <c r="U105" s="77">
        <f>SUM(U102:U104)</f>
        <v>0</v>
      </c>
      <c r="V105" s="73"/>
      <c r="W105" s="52"/>
    </row>
    <row r="106" ht="7.5" customHeight="1" thickBot="1"/>
    <row r="107" spans="1:23" s="150" customFormat="1" ht="24" customHeight="1" thickBot="1">
      <c r="A107" s="157"/>
      <c r="B107" s="285" t="s">
        <v>98</v>
      </c>
      <c r="C107" s="154"/>
      <c r="D107" s="367" t="s">
        <v>99</v>
      </c>
      <c r="E107" s="367"/>
      <c r="F107" s="367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66"/>
      <c r="V107" s="165"/>
      <c r="W107" s="163"/>
    </row>
    <row r="108" spans="1:24" s="5" customFormat="1" ht="5.25" customHeight="1" thickBot="1">
      <c r="A108" s="8"/>
      <c r="B108" s="28"/>
      <c r="C108" s="8"/>
      <c r="D108" s="8"/>
      <c r="E108" s="8"/>
      <c r="F108" s="8"/>
      <c r="G108" s="8"/>
      <c r="H108" s="470"/>
      <c r="I108" s="379"/>
      <c r="J108" s="379"/>
      <c r="K108" s="379"/>
      <c r="L108" s="379"/>
      <c r="M108" s="379"/>
      <c r="N108" s="379"/>
      <c r="O108" s="379"/>
      <c r="P108" s="379"/>
      <c r="Q108" s="379"/>
      <c r="R108" s="8"/>
      <c r="S108" s="8"/>
      <c r="T108" s="8"/>
      <c r="U108" s="50"/>
      <c r="V108" s="70"/>
      <c r="W108" s="51"/>
      <c r="X108" s="8"/>
    </row>
    <row r="109" spans="1:24" s="5" customFormat="1" ht="26.25" customHeight="1" thickBot="1">
      <c r="A109" s="8"/>
      <c r="B109" s="28"/>
      <c r="C109" s="29"/>
      <c r="D109" s="371" t="s">
        <v>157</v>
      </c>
      <c r="E109" s="372"/>
      <c r="F109" s="372"/>
      <c r="G109" s="372"/>
      <c r="H109" s="372"/>
      <c r="I109" s="372"/>
      <c r="J109" s="372"/>
      <c r="K109" s="372"/>
      <c r="L109" s="372"/>
      <c r="M109" s="373"/>
      <c r="N109" s="84"/>
      <c r="O109" s="381" t="s">
        <v>171</v>
      </c>
      <c r="P109" s="487"/>
      <c r="Q109" s="487"/>
      <c r="R109" s="487"/>
      <c r="S109" s="488"/>
      <c r="T109" s="178"/>
      <c r="U109" s="288">
        <f>IF('YEAR 1'!$U$4&gt;=4,'YEAR 3'!U109,0)</f>
        <v>0</v>
      </c>
      <c r="V109" s="7"/>
      <c r="W109" s="200"/>
      <c r="X109" s="7"/>
    </row>
    <row r="110" spans="1:24" s="5" customFormat="1" ht="14.25" customHeight="1">
      <c r="A110" s="8"/>
      <c r="B110" s="28"/>
      <c r="C110" s="29"/>
      <c r="D110" s="29"/>
      <c r="E110" s="29"/>
      <c r="F110" s="29"/>
      <c r="G110" s="29"/>
      <c r="H110" s="8"/>
      <c r="I110" s="8"/>
      <c r="J110" s="8"/>
      <c r="K110" s="8"/>
      <c r="L110" s="8"/>
      <c r="M110" s="22"/>
      <c r="N110" s="8"/>
      <c r="O110" s="22"/>
      <c r="P110" s="22"/>
      <c r="Q110" s="22"/>
      <c r="R110" s="8"/>
      <c r="S110" s="8"/>
      <c r="T110" s="8"/>
      <c r="U110" s="32"/>
      <c r="V110" s="36"/>
      <c r="W110" s="33"/>
      <c r="X110" s="7"/>
    </row>
    <row r="111" spans="1:23" s="5" customFormat="1" ht="11.25" customHeight="1">
      <c r="A111" s="8"/>
      <c r="B111" s="2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22"/>
      <c r="N111" s="22"/>
      <c r="O111" s="22"/>
      <c r="P111" s="22"/>
      <c r="Q111" s="22"/>
      <c r="R111" s="8"/>
      <c r="S111" s="394"/>
      <c r="T111" s="394"/>
      <c r="U111" s="50"/>
      <c r="V111" s="70"/>
      <c r="W111" s="51"/>
    </row>
    <row r="112" spans="1:23" s="5" customFormat="1" ht="28.5" customHeight="1" thickBot="1">
      <c r="A112" s="8"/>
      <c r="B112" s="6"/>
      <c r="C112" s="8"/>
      <c r="D112" s="374" t="s">
        <v>41</v>
      </c>
      <c r="E112" s="374"/>
      <c r="F112" s="375"/>
      <c r="G112" s="8"/>
      <c r="H112" s="18"/>
      <c r="I112" s="8"/>
      <c r="J112" s="8"/>
      <c r="K112" s="22"/>
      <c r="L112" s="8"/>
      <c r="M112" s="10"/>
      <c r="N112" s="8"/>
      <c r="O112" s="10"/>
      <c r="P112" s="390" t="s">
        <v>104</v>
      </c>
      <c r="Q112" s="475"/>
      <c r="R112" s="475"/>
      <c r="S112" s="10" t="s">
        <v>142</v>
      </c>
      <c r="T112" s="10"/>
      <c r="U112" s="233" t="s">
        <v>126</v>
      </c>
      <c r="V112" s="70"/>
      <c r="W112" s="51"/>
    </row>
    <row r="113" spans="1:22" ht="24" customHeight="1" thickBot="1" thickTop="1">
      <c r="A113" s="3"/>
      <c r="B113" s="11"/>
      <c r="C113" s="12" t="s">
        <v>9</v>
      </c>
      <c r="D113" s="363" t="s">
        <v>23</v>
      </c>
      <c r="E113" s="361"/>
      <c r="F113" s="364"/>
      <c r="G113" s="364"/>
      <c r="H113" s="364"/>
      <c r="I113" s="364"/>
      <c r="J113" s="364"/>
      <c r="K113" s="364"/>
      <c r="L113" s="364"/>
      <c r="M113" s="365"/>
      <c r="N113" s="44"/>
      <c r="O113" s="44"/>
      <c r="P113" s="44"/>
      <c r="Q113" s="272">
        <f>IF('YEAR 1'!$U$4&gt;=4,'YEAR 3'!Q113,0)</f>
        <v>0</v>
      </c>
      <c r="R113" s="44"/>
      <c r="S113" s="256">
        <f>IF('YEAR 1'!$U$4&gt;=4,('YEAR 3'!S113*'YEAR 3'!$U$109)+'YEAR 3'!S113,0)</f>
        <v>0</v>
      </c>
      <c r="T113" s="44"/>
      <c r="U113" s="284">
        <f>'YEAR 3'!U113+S113</f>
        <v>0</v>
      </c>
      <c r="V113" s="71"/>
    </row>
    <row r="114" spans="2:23" s="44" customFormat="1" ht="6" customHeight="1" thickBot="1" thickTop="1">
      <c r="B114" s="54"/>
      <c r="C114" s="55"/>
      <c r="D114" s="59"/>
      <c r="E114" s="59"/>
      <c r="F114" s="60"/>
      <c r="G114" s="60"/>
      <c r="H114" s="60"/>
      <c r="I114" s="60"/>
      <c r="J114" s="60"/>
      <c r="K114" s="60"/>
      <c r="L114" s="60"/>
      <c r="M114" s="60"/>
      <c r="Q114" s="224"/>
      <c r="U114" s="231"/>
      <c r="V114" s="88"/>
      <c r="W114" s="61"/>
    </row>
    <row r="115" spans="1:22" ht="24" customHeight="1" thickBot="1" thickTop="1">
      <c r="A115" s="3"/>
      <c r="B115" s="11"/>
      <c r="C115" s="12" t="s">
        <v>10</v>
      </c>
      <c r="D115" s="363" t="s">
        <v>2</v>
      </c>
      <c r="E115" s="361"/>
      <c r="F115" s="364"/>
      <c r="G115" s="364"/>
      <c r="H115" s="364"/>
      <c r="I115" s="364"/>
      <c r="J115" s="364"/>
      <c r="K115" s="364"/>
      <c r="L115" s="364"/>
      <c r="M115" s="365"/>
      <c r="N115" s="44"/>
      <c r="O115" s="44"/>
      <c r="P115" s="44"/>
      <c r="Q115" s="272">
        <f>IF('YEAR 1'!$U$4&gt;=4,'YEAR 3'!Q115,0)</f>
        <v>0</v>
      </c>
      <c r="R115" s="44"/>
      <c r="S115" s="256">
        <f>IF('YEAR 1'!$U$4&gt;=4,('YEAR 3'!S115*'YEAR 3'!$U$109)+'YEAR 3'!S115,0)</f>
        <v>0</v>
      </c>
      <c r="T115" s="44"/>
      <c r="U115" s="284">
        <f>'YEAR 3'!U115+S115</f>
        <v>0</v>
      </c>
      <c r="V115" s="71"/>
    </row>
    <row r="116" spans="2:23" s="44" customFormat="1" ht="6" customHeight="1" thickBot="1" thickTop="1">
      <c r="B116" s="54"/>
      <c r="C116" s="55"/>
      <c r="D116" s="59"/>
      <c r="E116" s="59"/>
      <c r="F116" s="60"/>
      <c r="G116" s="60"/>
      <c r="H116" s="60"/>
      <c r="I116" s="60"/>
      <c r="J116" s="60"/>
      <c r="K116" s="60"/>
      <c r="L116" s="60"/>
      <c r="M116" s="60"/>
      <c r="Q116" s="224"/>
      <c r="U116" s="231"/>
      <c r="V116" s="88"/>
      <c r="W116" s="61"/>
    </row>
    <row r="117" spans="1:22" ht="24" customHeight="1" thickBot="1" thickTop="1">
      <c r="A117" s="3"/>
      <c r="B117" s="11"/>
      <c r="C117" s="12" t="s">
        <v>11</v>
      </c>
      <c r="D117" s="363" t="s">
        <v>24</v>
      </c>
      <c r="E117" s="361"/>
      <c r="F117" s="364"/>
      <c r="G117" s="364"/>
      <c r="H117" s="364"/>
      <c r="I117" s="364"/>
      <c r="J117" s="364"/>
      <c r="K117" s="364"/>
      <c r="L117" s="364"/>
      <c r="M117" s="365"/>
      <c r="N117" s="44"/>
      <c r="O117" s="44"/>
      <c r="P117" s="44"/>
      <c r="Q117" s="272">
        <f>IF('YEAR 1'!$U$4&gt;=4,'YEAR 3'!Q117,0)</f>
        <v>0</v>
      </c>
      <c r="R117" s="44"/>
      <c r="S117" s="256">
        <f>IF('YEAR 1'!$U$4&gt;=4,('YEAR 3'!S117*'YEAR 3'!$U$109)+'YEAR 3'!S117,0)</f>
        <v>0</v>
      </c>
      <c r="T117" s="44"/>
      <c r="U117" s="284">
        <f>'YEAR 3'!U117+S117</f>
        <v>0</v>
      </c>
      <c r="V117" s="71"/>
    </row>
    <row r="118" spans="2:23" s="44" customFormat="1" ht="6" customHeight="1" thickBot="1" thickTop="1">
      <c r="B118" s="54"/>
      <c r="C118" s="55"/>
      <c r="D118" s="59"/>
      <c r="E118" s="59"/>
      <c r="F118" s="60"/>
      <c r="G118" s="60"/>
      <c r="H118" s="60"/>
      <c r="I118" s="60"/>
      <c r="J118" s="60"/>
      <c r="K118" s="60"/>
      <c r="L118" s="60"/>
      <c r="M118" s="60"/>
      <c r="Q118" s="224"/>
      <c r="U118" s="231"/>
      <c r="V118" s="88"/>
      <c r="W118" s="61"/>
    </row>
    <row r="119" spans="1:22" ht="24" customHeight="1" thickBot="1" thickTop="1">
      <c r="A119" s="3"/>
      <c r="B119" s="11"/>
      <c r="C119" s="12" t="s">
        <v>12</v>
      </c>
      <c r="D119" s="363" t="s">
        <v>3</v>
      </c>
      <c r="E119" s="361"/>
      <c r="F119" s="364"/>
      <c r="G119" s="364"/>
      <c r="H119" s="364"/>
      <c r="I119" s="364"/>
      <c r="J119" s="364"/>
      <c r="K119" s="364"/>
      <c r="L119" s="364"/>
      <c r="M119" s="365"/>
      <c r="N119" s="44"/>
      <c r="O119" s="44"/>
      <c r="P119" s="44"/>
      <c r="Q119" s="272">
        <f>IF('YEAR 1'!$U$4&gt;=4,'YEAR 3'!Q119,0)</f>
        <v>0</v>
      </c>
      <c r="R119" s="44"/>
      <c r="S119" s="256">
        <f>IF('YEAR 1'!$U$4&gt;=4,('YEAR 3'!S119*'YEAR 3'!$U$109)+'YEAR 3'!S119,0)</f>
        <v>0</v>
      </c>
      <c r="T119" s="44"/>
      <c r="U119" s="284">
        <f>'YEAR 3'!U119+S119</f>
        <v>0</v>
      </c>
      <c r="V119" s="71"/>
    </row>
    <row r="120" spans="1:23" s="5" customFormat="1" ht="24" customHeight="1" thickBot="1" thickTop="1">
      <c r="A120" s="8"/>
      <c r="B120" s="63"/>
      <c r="C120" s="17"/>
      <c r="D120" s="17" t="s">
        <v>48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>
        <f>SUM(S113:S119)</f>
        <v>0</v>
      </c>
      <c r="T120" s="17"/>
      <c r="U120" s="77">
        <f>SUM(U113:U119)</f>
        <v>0</v>
      </c>
      <c r="V120" s="73"/>
      <c r="W120" s="52"/>
    </row>
    <row r="121" ht="8.25" customHeight="1" thickBot="1"/>
    <row r="122" spans="1:23" s="150" customFormat="1" ht="24" customHeight="1" thickBot="1">
      <c r="A122" s="157"/>
      <c r="B122" s="285" t="s">
        <v>100</v>
      </c>
      <c r="C122" s="167"/>
      <c r="D122" s="367" t="s">
        <v>82</v>
      </c>
      <c r="E122" s="367"/>
      <c r="F122" s="3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54"/>
      <c r="U122" s="166"/>
      <c r="V122" s="168"/>
      <c r="W122" s="160"/>
    </row>
    <row r="123" spans="1:24" s="5" customFormat="1" ht="5.25" customHeight="1" thickBot="1">
      <c r="A123" s="8"/>
      <c r="B123" s="2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50"/>
      <c r="V123" s="70"/>
      <c r="W123" s="51"/>
      <c r="X123" s="8"/>
    </row>
    <row r="124" spans="1:24" s="5" customFormat="1" ht="26.25" customHeight="1" thickBot="1">
      <c r="A124" s="8"/>
      <c r="B124" s="28"/>
      <c r="C124" s="29"/>
      <c r="D124" s="371" t="s">
        <v>157</v>
      </c>
      <c r="E124" s="372"/>
      <c r="F124" s="372"/>
      <c r="G124" s="372"/>
      <c r="H124" s="372"/>
      <c r="I124" s="372"/>
      <c r="J124" s="372"/>
      <c r="K124" s="372"/>
      <c r="L124" s="372"/>
      <c r="M124" s="373"/>
      <c r="N124" s="84"/>
      <c r="O124" s="381" t="s">
        <v>171</v>
      </c>
      <c r="P124" s="487"/>
      <c r="Q124" s="487"/>
      <c r="R124" s="487"/>
      <c r="S124" s="488"/>
      <c r="T124" s="178"/>
      <c r="U124" s="288">
        <f>IF('YEAR 1'!$U$4&gt;=4,'YEAR 3'!U124,0)</f>
        <v>0</v>
      </c>
      <c r="V124" s="7"/>
      <c r="W124" s="200"/>
      <c r="X124" s="7"/>
    </row>
    <row r="125" spans="1:24" s="5" customFormat="1" ht="14.25" customHeight="1">
      <c r="A125" s="8"/>
      <c r="B125" s="28"/>
      <c r="C125" s="29"/>
      <c r="D125" s="29"/>
      <c r="E125" s="29"/>
      <c r="F125" s="29"/>
      <c r="G125" s="29"/>
      <c r="H125" s="8"/>
      <c r="I125" s="8"/>
      <c r="J125" s="8"/>
      <c r="K125" s="8"/>
      <c r="L125" s="8"/>
      <c r="M125" s="22"/>
      <c r="N125" s="8"/>
      <c r="O125" s="22"/>
      <c r="P125" s="22"/>
      <c r="Q125" s="22"/>
      <c r="R125" s="8"/>
      <c r="S125" s="8"/>
      <c r="T125" s="8"/>
      <c r="U125" s="32"/>
      <c r="V125" s="36"/>
      <c r="W125" s="33"/>
      <c r="X125" s="7"/>
    </row>
    <row r="126" spans="1:23" s="5" customFormat="1" ht="11.25" customHeight="1">
      <c r="A126" s="8"/>
      <c r="B126" s="2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2"/>
      <c r="N126" s="22"/>
      <c r="O126" s="22"/>
      <c r="P126" s="22"/>
      <c r="Q126" s="22"/>
      <c r="R126" s="8"/>
      <c r="S126" s="394"/>
      <c r="T126" s="394"/>
      <c r="U126" s="477" t="s">
        <v>126</v>
      </c>
      <c r="V126" s="70"/>
      <c r="W126" s="51"/>
    </row>
    <row r="127" spans="1:23" s="5" customFormat="1" ht="24" customHeight="1" thickBot="1">
      <c r="A127" s="8"/>
      <c r="B127" s="6"/>
      <c r="C127" s="8"/>
      <c r="D127" s="374" t="s">
        <v>41</v>
      </c>
      <c r="E127" s="374"/>
      <c r="F127" s="375"/>
      <c r="G127" s="8"/>
      <c r="H127" s="18"/>
      <c r="I127" s="8"/>
      <c r="J127" s="8"/>
      <c r="K127" s="22"/>
      <c r="L127" s="8"/>
      <c r="M127" s="10"/>
      <c r="N127" s="8"/>
      <c r="O127" s="10"/>
      <c r="P127" s="8"/>
      <c r="Q127" s="10"/>
      <c r="R127" s="10"/>
      <c r="S127" s="10" t="s">
        <v>142</v>
      </c>
      <c r="T127" s="10"/>
      <c r="U127" s="478"/>
      <c r="V127" s="70"/>
      <c r="W127" s="51"/>
    </row>
    <row r="128" spans="1:22" ht="24" customHeight="1" thickBot="1" thickTop="1">
      <c r="A128" s="3"/>
      <c r="B128" s="11"/>
      <c r="C128" s="12" t="s">
        <v>9</v>
      </c>
      <c r="D128" s="363" t="s">
        <v>25</v>
      </c>
      <c r="E128" s="361"/>
      <c r="F128" s="364"/>
      <c r="G128" s="364"/>
      <c r="H128" s="364"/>
      <c r="I128" s="364"/>
      <c r="J128" s="364"/>
      <c r="K128" s="364"/>
      <c r="L128" s="364"/>
      <c r="M128" s="365"/>
      <c r="N128" s="44"/>
      <c r="O128" s="44"/>
      <c r="P128" s="44"/>
      <c r="Q128" s="44"/>
      <c r="R128" s="44"/>
      <c r="S128" s="256">
        <f>IF('YEAR 1'!$U$4&gt;=4,('YEAR 3'!S128*'YEAR 3'!$U$124)+'YEAR 3'!S128,0)</f>
        <v>0</v>
      </c>
      <c r="T128" s="44"/>
      <c r="U128" s="284">
        <f>'YEAR 3'!U128+S128</f>
        <v>0</v>
      </c>
      <c r="V128" s="71"/>
    </row>
    <row r="129" spans="1:22" ht="6" customHeight="1" thickBot="1" thickTop="1">
      <c r="A129" s="3"/>
      <c r="B129" s="11"/>
      <c r="C129" s="1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231"/>
      <c r="V129" s="71"/>
    </row>
    <row r="130" spans="1:22" ht="24" customHeight="1" thickBot="1" thickTop="1">
      <c r="A130" s="3"/>
      <c r="B130" s="11"/>
      <c r="C130" s="12" t="s">
        <v>10</v>
      </c>
      <c r="D130" s="363" t="s">
        <v>26</v>
      </c>
      <c r="E130" s="361"/>
      <c r="F130" s="364"/>
      <c r="G130" s="364"/>
      <c r="H130" s="364"/>
      <c r="I130" s="364"/>
      <c r="J130" s="364"/>
      <c r="K130" s="364"/>
      <c r="L130" s="364"/>
      <c r="M130" s="365"/>
      <c r="N130" s="44"/>
      <c r="O130" s="44"/>
      <c r="P130" s="44"/>
      <c r="Q130" s="44"/>
      <c r="R130" s="44"/>
      <c r="S130" s="256">
        <f>IF('YEAR 1'!$U$4&gt;=4,('YEAR 3'!S130*'YEAR 3'!$U$124)+'YEAR 3'!S130,0)</f>
        <v>0</v>
      </c>
      <c r="T130" s="44"/>
      <c r="U130" s="284">
        <f>'YEAR 3'!U130+S130</f>
        <v>0</v>
      </c>
      <c r="V130" s="71"/>
    </row>
    <row r="131" spans="1:22" ht="6" customHeight="1" thickBot="1" thickTop="1">
      <c r="A131" s="3"/>
      <c r="B131" s="11"/>
      <c r="C131" s="1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231"/>
      <c r="V131" s="71"/>
    </row>
    <row r="132" spans="1:22" ht="24" customHeight="1" thickBot="1" thickTop="1">
      <c r="A132" s="3"/>
      <c r="B132" s="11"/>
      <c r="C132" s="12" t="s">
        <v>11</v>
      </c>
      <c r="D132" s="363" t="s">
        <v>27</v>
      </c>
      <c r="E132" s="361"/>
      <c r="F132" s="364"/>
      <c r="G132" s="364"/>
      <c r="H132" s="364"/>
      <c r="I132" s="364"/>
      <c r="J132" s="364"/>
      <c r="K132" s="364"/>
      <c r="L132" s="364"/>
      <c r="M132" s="365"/>
      <c r="N132" s="44"/>
      <c r="O132" s="44"/>
      <c r="P132" s="44"/>
      <c r="Q132" s="44"/>
      <c r="R132" s="44"/>
      <c r="S132" s="256">
        <f>IF('YEAR 1'!$U$4&gt;=4,('YEAR 3'!S132*'YEAR 3'!$U$124)+'YEAR 3'!S132,0)</f>
        <v>0</v>
      </c>
      <c r="T132" s="44"/>
      <c r="U132" s="284">
        <f>'YEAR 3'!U132+S132</f>
        <v>0</v>
      </c>
      <c r="V132" s="71"/>
    </row>
    <row r="133" spans="1:22" ht="6" customHeight="1" thickBot="1" thickTop="1">
      <c r="A133" s="3"/>
      <c r="B133" s="11"/>
      <c r="C133" s="1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231"/>
      <c r="V133" s="71"/>
    </row>
    <row r="134" spans="1:22" ht="24" customHeight="1" thickBot="1" thickTop="1">
      <c r="A134" s="3"/>
      <c r="B134" s="11"/>
      <c r="C134" s="12" t="s">
        <v>12</v>
      </c>
      <c r="D134" s="363" t="s">
        <v>28</v>
      </c>
      <c r="E134" s="361"/>
      <c r="F134" s="364"/>
      <c r="G134" s="364"/>
      <c r="H134" s="364"/>
      <c r="I134" s="364"/>
      <c r="J134" s="364"/>
      <c r="K134" s="364"/>
      <c r="L134" s="364"/>
      <c r="M134" s="365"/>
      <c r="N134" s="44"/>
      <c r="O134" s="44"/>
      <c r="P134" s="44"/>
      <c r="Q134" s="44"/>
      <c r="R134" s="44"/>
      <c r="S134" s="256">
        <f>IF('YEAR 1'!$U$4&gt;=4,('YEAR 3'!S134*'YEAR 3'!$U$124)+'YEAR 3'!S134,0)</f>
        <v>0</v>
      </c>
      <c r="T134" s="44"/>
      <c r="U134" s="284">
        <f>'YEAR 3'!U134+S134</f>
        <v>0</v>
      </c>
      <c r="V134" s="71"/>
    </row>
    <row r="135" spans="1:22" ht="6" customHeight="1" thickBot="1" thickTop="1">
      <c r="A135" s="3"/>
      <c r="B135" s="11"/>
      <c r="C135" s="1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231"/>
      <c r="V135" s="71"/>
    </row>
    <row r="136" spans="1:22" ht="24" customHeight="1" thickBot="1" thickTop="1">
      <c r="A136" s="3"/>
      <c r="B136" s="11"/>
      <c r="C136" s="12" t="s">
        <v>13</v>
      </c>
      <c r="D136" s="363" t="s">
        <v>31</v>
      </c>
      <c r="E136" s="361"/>
      <c r="F136" s="364"/>
      <c r="G136" s="364"/>
      <c r="H136" s="364"/>
      <c r="I136" s="364"/>
      <c r="J136" s="364"/>
      <c r="K136" s="364"/>
      <c r="L136" s="364"/>
      <c r="M136" s="365"/>
      <c r="N136" s="44"/>
      <c r="O136" s="44"/>
      <c r="P136" s="44"/>
      <c r="Q136" s="44"/>
      <c r="R136" s="44"/>
      <c r="S136" s="256">
        <f>IF('YEAR 1'!$U$4&gt;=4,('YEAR 3'!S136*'YEAR 3'!$U$124)+'YEAR 3'!S136,0)</f>
        <v>0</v>
      </c>
      <c r="T136" s="44"/>
      <c r="U136" s="284">
        <f>'YEAR 3'!U136+S136</f>
        <v>0</v>
      </c>
      <c r="V136" s="71"/>
    </row>
    <row r="137" spans="1:22" ht="6" customHeight="1" thickBot="1" thickTop="1">
      <c r="A137" s="3"/>
      <c r="B137" s="11"/>
      <c r="C137" s="1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231"/>
      <c r="V137" s="71"/>
    </row>
    <row r="138" spans="1:22" ht="24" customHeight="1" thickBot="1" thickTop="1">
      <c r="A138" s="3"/>
      <c r="B138" s="11"/>
      <c r="C138" s="12" t="s">
        <v>14</v>
      </c>
      <c r="D138" s="363" t="s">
        <v>42</v>
      </c>
      <c r="E138" s="361"/>
      <c r="F138" s="364"/>
      <c r="G138" s="364"/>
      <c r="H138" s="364"/>
      <c r="I138" s="364"/>
      <c r="J138" s="364"/>
      <c r="K138" s="364"/>
      <c r="L138" s="364"/>
      <c r="M138" s="365"/>
      <c r="N138" s="44"/>
      <c r="O138" s="44"/>
      <c r="P138" s="44"/>
      <c r="Q138" s="44"/>
      <c r="R138" s="44"/>
      <c r="S138" s="256">
        <f>IF('YEAR 1'!$U$4&gt;=4,('YEAR 3'!S138*'YEAR 3'!$U$124)+'YEAR 3'!S138,0)</f>
        <v>0</v>
      </c>
      <c r="T138" s="44"/>
      <c r="U138" s="284">
        <f>'YEAR 3'!U138+S138</f>
        <v>0</v>
      </c>
      <c r="V138" s="71"/>
    </row>
    <row r="139" spans="1:22" ht="6" customHeight="1" thickBot="1" thickTop="1">
      <c r="A139" s="3"/>
      <c r="B139" s="11"/>
      <c r="C139" s="55"/>
      <c r="D139" s="59"/>
      <c r="E139" s="59"/>
      <c r="F139" s="60"/>
      <c r="G139" s="60"/>
      <c r="H139" s="60"/>
      <c r="I139" s="60"/>
      <c r="J139" s="60"/>
      <c r="K139" s="60"/>
      <c r="L139" s="60"/>
      <c r="M139" s="60"/>
      <c r="N139" s="44"/>
      <c r="O139" s="44"/>
      <c r="P139" s="44"/>
      <c r="Q139" s="44"/>
      <c r="R139" s="44"/>
      <c r="S139" s="59"/>
      <c r="T139" s="44"/>
      <c r="U139" s="231"/>
      <c r="V139" s="71"/>
    </row>
    <row r="140" spans="1:22" ht="24" customHeight="1" thickBot="1" thickTop="1">
      <c r="A140" s="3"/>
      <c r="B140" s="11"/>
      <c r="C140" s="12" t="s">
        <v>15</v>
      </c>
      <c r="D140" s="363" t="s">
        <v>3</v>
      </c>
      <c r="E140" s="361"/>
      <c r="F140" s="364"/>
      <c r="G140" s="364"/>
      <c r="H140" s="364"/>
      <c r="I140" s="364"/>
      <c r="J140" s="364"/>
      <c r="K140" s="364"/>
      <c r="L140" s="364"/>
      <c r="M140" s="365"/>
      <c r="N140" s="44"/>
      <c r="O140" s="44"/>
      <c r="P140" s="44"/>
      <c r="Q140" s="44"/>
      <c r="R140" s="44"/>
      <c r="S140" s="256">
        <f>IF('YEAR 1'!$U$4&gt;=4,('YEAR 3'!S140*'YEAR 3'!$U$124)+'YEAR 3'!S140,0)</f>
        <v>0</v>
      </c>
      <c r="T140" s="44"/>
      <c r="U140" s="284">
        <f>'YEAR 3'!U140+S140</f>
        <v>0</v>
      </c>
      <c r="V140" s="71"/>
    </row>
    <row r="141" spans="1:23" s="5" customFormat="1" ht="24" customHeight="1" thickBot="1" thickTop="1">
      <c r="A141" s="8"/>
      <c r="B141" s="63"/>
      <c r="C141" s="17"/>
      <c r="D141" s="8" t="s">
        <v>49</v>
      </c>
      <c r="E141" s="8"/>
      <c r="F141" s="8"/>
      <c r="G141" s="8"/>
      <c r="H141" s="8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>
        <f>+SUM(S128:S140)</f>
        <v>0</v>
      </c>
      <c r="T141" s="17"/>
      <c r="U141" s="77">
        <f>+SUM(U128:U140)</f>
        <v>0</v>
      </c>
      <c r="V141" s="73"/>
      <c r="W141" s="52"/>
    </row>
    <row r="142" spans="2:23" s="169" customFormat="1" ht="24" customHeight="1">
      <c r="B142" s="289" t="s">
        <v>107</v>
      </c>
      <c r="C142" s="170"/>
      <c r="D142" s="415" t="s">
        <v>160</v>
      </c>
      <c r="E142" s="415"/>
      <c r="F142" s="415"/>
      <c r="G142" s="415"/>
      <c r="H142" s="415"/>
      <c r="S142" s="287">
        <f>S71+S94+S105+S120+S141</f>
        <v>0</v>
      </c>
      <c r="U142" s="287">
        <f>U71+U94+U105+U120+U141</f>
        <v>0</v>
      </c>
      <c r="V142" s="171"/>
      <c r="W142" s="172"/>
    </row>
    <row r="143" spans="1:24" ht="15" customHeight="1" thickBot="1">
      <c r="A143" s="3"/>
      <c r="B143" s="3"/>
      <c r="C143" s="3"/>
      <c r="D143" s="8"/>
      <c r="E143" s="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62"/>
      <c r="V143" s="34"/>
      <c r="X143" s="3"/>
    </row>
    <row r="144" spans="1:23" s="169" customFormat="1" ht="24" customHeight="1" thickBot="1">
      <c r="A144" s="174"/>
      <c r="B144" s="285" t="s">
        <v>105</v>
      </c>
      <c r="C144" s="158"/>
      <c r="D144" s="367" t="s">
        <v>106</v>
      </c>
      <c r="E144" s="367"/>
      <c r="F144" s="367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75"/>
      <c r="V144" s="176"/>
      <c r="W144" s="172"/>
    </row>
    <row r="145" spans="1:24" s="5" customFormat="1" ht="5.25" customHeight="1">
      <c r="A145" s="8"/>
      <c r="B145" s="28"/>
      <c r="C145" s="29"/>
      <c r="D145" s="29"/>
      <c r="E145" s="29"/>
      <c r="F145" s="29"/>
      <c r="G145" s="29"/>
      <c r="H145" s="8"/>
      <c r="I145" s="8"/>
      <c r="J145" s="8"/>
      <c r="K145" s="8"/>
      <c r="L145" s="8"/>
      <c r="M145" s="22"/>
      <c r="N145" s="8"/>
      <c r="O145" s="22"/>
      <c r="P145" s="22"/>
      <c r="Q145" s="22"/>
      <c r="R145" s="8"/>
      <c r="S145" s="8"/>
      <c r="T145" s="8"/>
      <c r="U145" s="32"/>
      <c r="V145" s="36"/>
      <c r="W145" s="33"/>
      <c r="X145" s="7"/>
    </row>
    <row r="146" spans="1:23" s="5" customFormat="1" ht="11.25" customHeight="1">
      <c r="A146" s="8"/>
      <c r="B146" s="28"/>
      <c r="C146" s="8"/>
      <c r="D146" s="192"/>
      <c r="E146" s="192"/>
      <c r="F146" s="8"/>
      <c r="G146" s="8"/>
      <c r="H146" s="8"/>
      <c r="I146" s="8"/>
      <c r="J146" s="8"/>
      <c r="K146" s="8"/>
      <c r="L146" s="8"/>
      <c r="M146" s="22"/>
      <c r="N146" s="22"/>
      <c r="O146" s="22"/>
      <c r="P146" s="22"/>
      <c r="Q146" s="22"/>
      <c r="R146" s="8"/>
      <c r="S146" s="394"/>
      <c r="T146" s="394"/>
      <c r="U146" s="50"/>
      <c r="V146" s="70"/>
      <c r="W146" s="51"/>
    </row>
    <row r="147" spans="1:23" s="5" customFormat="1" ht="27" customHeight="1" thickBot="1">
      <c r="A147" s="8"/>
      <c r="B147" s="6"/>
      <c r="C147" s="8"/>
      <c r="D147" s="374" t="s">
        <v>174</v>
      </c>
      <c r="E147" s="471"/>
      <c r="F147" s="471"/>
      <c r="G147" s="471"/>
      <c r="H147" s="471"/>
      <c r="I147" s="57"/>
      <c r="J147" s="8"/>
      <c r="K147" s="201"/>
      <c r="L147" s="85"/>
      <c r="M147" s="22" t="s">
        <v>30</v>
      </c>
      <c r="N147" s="85"/>
      <c r="O147" s="403" t="s">
        <v>128</v>
      </c>
      <c r="P147" s="411"/>
      <c r="Q147" s="411"/>
      <c r="R147" s="10"/>
      <c r="S147" s="10" t="s">
        <v>142</v>
      </c>
      <c r="T147" s="10"/>
      <c r="U147" s="233" t="s">
        <v>126</v>
      </c>
      <c r="V147" s="70"/>
      <c r="W147" s="51"/>
    </row>
    <row r="148" spans="1:22" ht="24" customHeight="1" thickBot="1" thickTop="1">
      <c r="A148" s="3"/>
      <c r="B148" s="11"/>
      <c r="C148" s="12" t="s">
        <v>9</v>
      </c>
      <c r="D148" s="360">
        <f>IF('YEAR 1'!$U$4&gt;=4,IF('YEAR 1'!D153&gt;"",'YEAR 1'!D153,""),"")</f>
      </c>
      <c r="E148" s="366"/>
      <c r="F148" s="362"/>
      <c r="G148" s="226"/>
      <c r="H148" s="359"/>
      <c r="I148" s="359"/>
      <c r="J148" s="227"/>
      <c r="K148" s="226"/>
      <c r="L148" s="227"/>
      <c r="M148" s="333">
        <f>IF('YEAR 1'!$U$4&gt;=4,'YEAR 1'!M153,0)</f>
        <v>0</v>
      </c>
      <c r="N148" s="209"/>
      <c r="O148" s="360"/>
      <c r="P148" s="361"/>
      <c r="Q148" s="362"/>
      <c r="R148" s="209"/>
      <c r="S148" s="256">
        <f>M148*O148</f>
        <v>0</v>
      </c>
      <c r="T148" s="227"/>
      <c r="U148" s="284">
        <f>'YEAR 3'!U148+S148</f>
        <v>0</v>
      </c>
      <c r="V148" s="71"/>
    </row>
    <row r="149" spans="1:22" ht="6" customHeight="1" thickBot="1" thickTop="1">
      <c r="A149" s="3"/>
      <c r="B149" s="11"/>
      <c r="C149" s="12"/>
      <c r="D149" s="56"/>
      <c r="E149" s="56"/>
      <c r="F149" s="210"/>
      <c r="G149" s="215"/>
      <c r="H149" s="214"/>
      <c r="I149" s="214"/>
      <c r="J149" s="227"/>
      <c r="K149" s="227"/>
      <c r="L149" s="227"/>
      <c r="M149" s="228"/>
      <c r="N149" s="209"/>
      <c r="O149" s="209"/>
      <c r="P149" s="209"/>
      <c r="Q149" s="209"/>
      <c r="R149" s="209"/>
      <c r="S149" s="274"/>
      <c r="T149" s="227"/>
      <c r="U149" s="231"/>
      <c r="V149" s="71"/>
    </row>
    <row r="150" spans="1:22" ht="24" customHeight="1" thickBot="1" thickTop="1">
      <c r="A150" s="3"/>
      <c r="B150" s="11"/>
      <c r="C150" s="12" t="s">
        <v>10</v>
      </c>
      <c r="D150" s="360">
        <f>IF('YEAR 1'!$U$4&gt;=4,IF('YEAR 1'!D155&gt;"",'YEAR 1'!D155,""),"")</f>
      </c>
      <c r="E150" s="366"/>
      <c r="F150" s="362"/>
      <c r="G150" s="226"/>
      <c r="H150" s="359"/>
      <c r="I150" s="359"/>
      <c r="J150" s="227"/>
      <c r="K150" s="226"/>
      <c r="L150" s="227"/>
      <c r="M150" s="333">
        <f>IF('YEAR 1'!$U$4&gt;=4,'YEAR 1'!M155,0)</f>
        <v>0</v>
      </c>
      <c r="N150" s="44"/>
      <c r="O150" s="360"/>
      <c r="P150" s="361"/>
      <c r="Q150" s="362"/>
      <c r="R150" s="44"/>
      <c r="S150" s="256">
        <f>M150*O150</f>
        <v>0</v>
      </c>
      <c r="T150" s="227"/>
      <c r="U150" s="284">
        <f>'YEAR 3'!U150+S150</f>
        <v>0</v>
      </c>
      <c r="V150" s="71"/>
    </row>
    <row r="151" spans="1:22" ht="6" customHeight="1" thickBot="1" thickTop="1">
      <c r="A151" s="3"/>
      <c r="B151" s="11"/>
      <c r="C151" s="12"/>
      <c r="D151" s="56"/>
      <c r="E151" s="56"/>
      <c r="F151" s="210"/>
      <c r="G151" s="215"/>
      <c r="H151" s="214"/>
      <c r="I151" s="214"/>
      <c r="J151" s="227"/>
      <c r="K151" s="227"/>
      <c r="L151" s="227"/>
      <c r="M151" s="229"/>
      <c r="N151" s="44"/>
      <c r="O151" s="44"/>
      <c r="P151" s="44"/>
      <c r="Q151" s="44"/>
      <c r="R151" s="44"/>
      <c r="S151" s="227"/>
      <c r="T151" s="227"/>
      <c r="U151" s="231"/>
      <c r="V151" s="71"/>
    </row>
    <row r="152" spans="1:22" ht="24" customHeight="1" thickBot="1" thickTop="1">
      <c r="A152" s="3"/>
      <c r="B152" s="11"/>
      <c r="C152" s="12" t="s">
        <v>11</v>
      </c>
      <c r="D152" s="360">
        <f>IF('YEAR 1'!$U$4&gt;=4,IF('YEAR 1'!D157&gt;"",'YEAR 1'!D157,""),"")</f>
      </c>
      <c r="E152" s="366"/>
      <c r="F152" s="362"/>
      <c r="G152" s="226"/>
      <c r="H152" s="359"/>
      <c r="I152" s="359"/>
      <c r="J152" s="227"/>
      <c r="K152" s="226"/>
      <c r="L152" s="227"/>
      <c r="M152" s="333">
        <f>IF('YEAR 1'!$U$4&gt;=4,'YEAR 1'!M157,0)</f>
        <v>0</v>
      </c>
      <c r="N152" s="44"/>
      <c r="O152" s="360"/>
      <c r="P152" s="361"/>
      <c r="Q152" s="362"/>
      <c r="R152" s="44"/>
      <c r="S152" s="256">
        <f>M152*O152</f>
        <v>0</v>
      </c>
      <c r="T152" s="227"/>
      <c r="U152" s="284">
        <f>'YEAR 3'!U152+S152</f>
        <v>0</v>
      </c>
      <c r="V152" s="71"/>
    </row>
    <row r="153" spans="1:22" ht="6" customHeight="1" thickBot="1" thickTop="1">
      <c r="A153" s="3"/>
      <c r="B153" s="11"/>
      <c r="C153" s="12"/>
      <c r="D153" s="56"/>
      <c r="E153" s="56"/>
      <c r="F153" s="210"/>
      <c r="G153" s="215"/>
      <c r="H153" s="214"/>
      <c r="I153" s="214"/>
      <c r="J153" s="227"/>
      <c r="K153" s="227"/>
      <c r="L153" s="227"/>
      <c r="M153" s="229"/>
      <c r="N153" s="44"/>
      <c r="O153" s="44"/>
      <c r="P153" s="44"/>
      <c r="Q153" s="44"/>
      <c r="R153" s="44"/>
      <c r="S153" s="227"/>
      <c r="T153" s="227"/>
      <c r="U153" s="231"/>
      <c r="V153" s="71"/>
    </row>
    <row r="154" spans="1:22" ht="24" customHeight="1" thickBot="1" thickTop="1">
      <c r="A154" s="3"/>
      <c r="B154" s="11"/>
      <c r="C154" s="12" t="s">
        <v>12</v>
      </c>
      <c r="D154" s="360">
        <f>IF('YEAR 1'!$U$4&gt;=4,IF('YEAR 1'!D159&gt;"",'YEAR 1'!D159,""),"")</f>
      </c>
      <c r="E154" s="366"/>
      <c r="F154" s="362"/>
      <c r="G154" s="226"/>
      <c r="H154" s="359"/>
      <c r="I154" s="359"/>
      <c r="J154" s="227"/>
      <c r="K154" s="226"/>
      <c r="L154" s="227"/>
      <c r="M154" s="333">
        <f>IF('YEAR 1'!$U$4&gt;=4,'YEAR 1'!M159,0)</f>
        <v>0</v>
      </c>
      <c r="N154" s="44"/>
      <c r="O154" s="360"/>
      <c r="P154" s="361"/>
      <c r="Q154" s="362"/>
      <c r="R154" s="44"/>
      <c r="S154" s="256">
        <f>M154*O154</f>
        <v>0</v>
      </c>
      <c r="T154" s="227"/>
      <c r="U154" s="284">
        <f>'YEAR 3'!U154+S154</f>
        <v>0</v>
      </c>
      <c r="V154" s="71"/>
    </row>
    <row r="155" spans="1:22" ht="24" customHeight="1" thickBot="1" thickTop="1">
      <c r="A155" s="3"/>
      <c r="B155" s="14"/>
      <c r="C155" s="4"/>
      <c r="D155" s="17" t="s">
        <v>50</v>
      </c>
      <c r="E155" s="1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7">
        <f>SUM(S148:S154)</f>
        <v>0</v>
      </c>
      <c r="T155" s="17"/>
      <c r="U155" s="77">
        <f>SUM(U148:U154)</f>
        <v>0</v>
      </c>
      <c r="V155" s="72"/>
    </row>
    <row r="156" spans="2:23" s="150" customFormat="1" ht="24" customHeight="1">
      <c r="B156" s="290" t="s">
        <v>108</v>
      </c>
      <c r="C156" s="290"/>
      <c r="D156" s="476" t="s">
        <v>136</v>
      </c>
      <c r="E156" s="476"/>
      <c r="F156" s="476"/>
      <c r="G156" s="476"/>
      <c r="H156" s="476"/>
      <c r="S156" s="290">
        <f>S142+S155</f>
        <v>0</v>
      </c>
      <c r="U156" s="290">
        <f>U142+U155</f>
        <v>0</v>
      </c>
      <c r="V156" s="173"/>
      <c r="W156" s="160"/>
    </row>
    <row r="157" ht="15.75" customHeight="1" thickBot="1"/>
    <row r="158" spans="2:23" s="169" customFormat="1" ht="24" customHeight="1" thickBot="1">
      <c r="B158" s="285" t="s">
        <v>109</v>
      </c>
      <c r="C158" s="286"/>
      <c r="D158" s="367" t="s">
        <v>110</v>
      </c>
      <c r="E158" s="367"/>
      <c r="F158" s="367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77"/>
      <c r="V158" s="176"/>
      <c r="W158" s="172"/>
    </row>
    <row r="159" spans="2:22" ht="6" customHeight="1">
      <c r="B159" s="2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62"/>
      <c r="V159" s="71"/>
    </row>
    <row r="160" spans="2:23" ht="24" customHeight="1">
      <c r="B160" s="11"/>
      <c r="C160" s="3"/>
      <c r="D160" s="3"/>
      <c r="E160" s="3"/>
      <c r="F160" s="10" t="s">
        <v>32</v>
      </c>
      <c r="G160" s="3"/>
      <c r="H160" s="8" t="s">
        <v>35</v>
      </c>
      <c r="I160" s="8"/>
      <c r="J160" s="8"/>
      <c r="L160" s="8"/>
      <c r="M160" s="20"/>
      <c r="N160" s="20"/>
      <c r="O160" s="20"/>
      <c r="P160" s="20"/>
      <c r="Q160" s="20"/>
      <c r="R160" s="20"/>
      <c r="S160" s="20"/>
      <c r="T160" s="3"/>
      <c r="U160" s="51"/>
      <c r="V160" s="70"/>
      <c r="W160" s="51"/>
    </row>
    <row r="161" spans="2:22" ht="24" customHeight="1">
      <c r="B161" s="11"/>
      <c r="C161" s="3"/>
      <c r="D161" s="23" t="s">
        <v>138</v>
      </c>
      <c r="E161" s="23"/>
      <c r="F161" s="336">
        <f>IF('YEAR 1'!$U$4&gt;=4,'YEAR 3'!F161,0)</f>
        <v>0</v>
      </c>
      <c r="G161" s="275"/>
      <c r="H161" s="464">
        <f>IF('YEAR 1'!$U$4&gt;=4,IF('YEAR 3'!H161&gt;"",'YEAR 3'!H161,""),"")</f>
      </c>
      <c r="I161" s="465"/>
      <c r="J161" s="465"/>
      <c r="K161" s="465"/>
      <c r="L161" s="465"/>
      <c r="M161" s="465"/>
      <c r="N161" s="465"/>
      <c r="O161" s="465"/>
      <c r="P161" s="465"/>
      <c r="Q161" s="465"/>
      <c r="R161" s="465"/>
      <c r="S161" s="465"/>
      <c r="T161" s="465"/>
      <c r="U161" s="466"/>
      <c r="V161" s="71"/>
    </row>
    <row r="162" spans="2:22" ht="11.25" customHeight="1" thickBot="1">
      <c r="B162" s="14"/>
      <c r="C162" s="4"/>
      <c r="D162" s="4"/>
      <c r="E162" s="4"/>
      <c r="F162" s="1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35"/>
      <c r="V162" s="72"/>
    </row>
  </sheetData>
  <sheetProtection/>
  <mergeCells count="136">
    <mergeCell ref="O68:Q68"/>
    <mergeCell ref="O66:Q66"/>
    <mergeCell ref="C6:D6"/>
    <mergeCell ref="D14:F14"/>
    <mergeCell ref="D18:F18"/>
    <mergeCell ref="O57:Q57"/>
    <mergeCell ref="D58:H58"/>
    <mergeCell ref="D60:H60"/>
    <mergeCell ref="O58:Q58"/>
    <mergeCell ref="O10:S10"/>
    <mergeCell ref="M4:S4"/>
    <mergeCell ref="H4:L4"/>
    <mergeCell ref="A7:Q7"/>
    <mergeCell ref="C4:F4"/>
    <mergeCell ref="C40:D40"/>
    <mergeCell ref="D34:F34"/>
    <mergeCell ref="D22:F22"/>
    <mergeCell ref="H26:I26"/>
    <mergeCell ref="H28:I28"/>
    <mergeCell ref="S56:T56"/>
    <mergeCell ref="B1:U1"/>
    <mergeCell ref="S126:T126"/>
    <mergeCell ref="S111:T111"/>
    <mergeCell ref="P112:R112"/>
    <mergeCell ref="D39:F39"/>
    <mergeCell ref="M11:M13"/>
    <mergeCell ref="B2:T2"/>
    <mergeCell ref="D124:M124"/>
    <mergeCell ref="D142:H142"/>
    <mergeCell ref="D122:F122"/>
    <mergeCell ref="D138:M138"/>
    <mergeCell ref="H14:I14"/>
    <mergeCell ref="D13:F13"/>
    <mergeCell ref="D24:F24"/>
    <mergeCell ref="D26:F26"/>
    <mergeCell ref="D28:F28"/>
    <mergeCell ref="H24:I24"/>
    <mergeCell ref="D85:Q85"/>
    <mergeCell ref="D87:Q87"/>
    <mergeCell ref="D128:M128"/>
    <mergeCell ref="D127:F127"/>
    <mergeCell ref="O152:Q152"/>
    <mergeCell ref="H154:I154"/>
    <mergeCell ref="D134:M134"/>
    <mergeCell ref="O124:S124"/>
    <mergeCell ref="D152:F152"/>
    <mergeCell ref="D154:F154"/>
    <mergeCell ref="H161:U161"/>
    <mergeCell ref="D156:H156"/>
    <mergeCell ref="D158:F158"/>
    <mergeCell ref="H152:I152"/>
    <mergeCell ref="O154:Q154"/>
    <mergeCell ref="U126:U127"/>
    <mergeCell ref="S146:T146"/>
    <mergeCell ref="D144:F144"/>
    <mergeCell ref="D140:M140"/>
    <mergeCell ref="C46:D46"/>
    <mergeCell ref="O64:Q64"/>
    <mergeCell ref="D10:M10"/>
    <mergeCell ref="Q11:Q13"/>
    <mergeCell ref="O60:Q60"/>
    <mergeCell ref="O62:Q62"/>
    <mergeCell ref="O37:S37"/>
    <mergeCell ref="O11:O13"/>
    <mergeCell ref="S12:T12"/>
    <mergeCell ref="H20:I20"/>
    <mergeCell ref="D49:F49"/>
    <mergeCell ref="D62:H62"/>
    <mergeCell ref="D64:H64"/>
    <mergeCell ref="H150:I150"/>
    <mergeCell ref="D136:M136"/>
    <mergeCell ref="D132:M132"/>
    <mergeCell ref="D130:M130"/>
    <mergeCell ref="D54:F54"/>
    <mergeCell ref="D66:H66"/>
    <mergeCell ref="D68:H68"/>
    <mergeCell ref="D148:F148"/>
    <mergeCell ref="D150:F150"/>
    <mergeCell ref="O148:Q148"/>
    <mergeCell ref="O150:Q150"/>
    <mergeCell ref="H148:I148"/>
    <mergeCell ref="D41:F41"/>
    <mergeCell ref="D45:F45"/>
    <mergeCell ref="D43:H43"/>
    <mergeCell ref="D47:G47"/>
    <mergeCell ref="D119:M119"/>
    <mergeCell ref="D102:M102"/>
    <mergeCell ref="D107:F107"/>
    <mergeCell ref="D75:Q75"/>
    <mergeCell ref="D77:Q77"/>
    <mergeCell ref="D79:Q79"/>
    <mergeCell ref="O147:Q147"/>
    <mergeCell ref="D147:H147"/>
    <mergeCell ref="D117:M117"/>
    <mergeCell ref="D113:M113"/>
    <mergeCell ref="D83:Q83"/>
    <mergeCell ref="H30:I30"/>
    <mergeCell ref="D30:F30"/>
    <mergeCell ref="D115:M115"/>
    <mergeCell ref="D89:Q89"/>
    <mergeCell ref="D91:Q91"/>
    <mergeCell ref="D94:H94"/>
    <mergeCell ref="D101:F101"/>
    <mergeCell ref="H108:Q108"/>
    <mergeCell ref="D74:F74"/>
    <mergeCell ref="D104:M104"/>
    <mergeCell ref="B54:C54"/>
    <mergeCell ref="H54:S54"/>
    <mergeCell ref="U72:V72"/>
    <mergeCell ref="U12:U13"/>
    <mergeCell ref="H18:I18"/>
    <mergeCell ref="D37:M37"/>
    <mergeCell ref="D72:M72"/>
    <mergeCell ref="S45:T45"/>
    <mergeCell ref="U35:V35"/>
    <mergeCell ref="D35:K35"/>
    <mergeCell ref="D109:M109"/>
    <mergeCell ref="O109:S109"/>
    <mergeCell ref="D112:F112"/>
    <mergeCell ref="S100:T100"/>
    <mergeCell ref="D51:G51"/>
    <mergeCell ref="D98:M98"/>
    <mergeCell ref="D93:Q93"/>
    <mergeCell ref="O98:S98"/>
    <mergeCell ref="D81:Q81"/>
    <mergeCell ref="C57:D57"/>
    <mergeCell ref="U8:V8"/>
    <mergeCell ref="F6:U6"/>
    <mergeCell ref="U73:U74"/>
    <mergeCell ref="U100:U101"/>
    <mergeCell ref="D16:F16"/>
    <mergeCell ref="D20:F20"/>
    <mergeCell ref="H22:I22"/>
    <mergeCell ref="H16:I16"/>
    <mergeCell ref="F32:Q32"/>
    <mergeCell ref="D33:H33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52" max="21" man="1"/>
    <brk id="105" max="21" man="1"/>
  </rowBreaks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1"/>
  <sheetViews>
    <sheetView showGridLines="0" tabSelected="1" zoomScale="70" zoomScaleNormal="70" zoomScalePageLayoutView="90" workbookViewId="0" topLeftCell="A22">
      <selection activeCell="Z65" sqref="Z65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4" customWidth="1"/>
    <col min="22" max="22" width="1.1484375" style="30" customWidth="1"/>
    <col min="23" max="23" width="16.28125" style="34" customWidth="1"/>
    <col min="24" max="16384" width="9.140625" style="1" customWidth="1"/>
  </cols>
  <sheetData>
    <row r="1" spans="2:21" ht="24" customHeight="1">
      <c r="B1" s="479" t="s">
        <v>165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5"/>
    </row>
    <row r="2" spans="2:20" ht="17.25" customHeight="1">
      <c r="B2" s="479" t="s">
        <v>140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ht="4.5" customHeight="1"/>
    <row r="4" spans="2:23" ht="15.75" customHeight="1">
      <c r="B4" s="93"/>
      <c r="C4" s="486" t="s">
        <v>53</v>
      </c>
      <c r="D4" s="486"/>
      <c r="E4" s="486"/>
      <c r="F4" s="486"/>
      <c r="G4" s="93"/>
      <c r="H4" s="460">
        <f>IF('YEAR 1'!$U$4&gt;=5,IF('YEAR 1'!H4&gt;"",'YEAR 1'!H4,""),"")</f>
      </c>
      <c r="I4" s="461"/>
      <c r="J4" s="461"/>
      <c r="K4" s="482"/>
      <c r="L4" s="483"/>
      <c r="M4" s="480"/>
      <c r="N4" s="481"/>
      <c r="O4" s="481"/>
      <c r="P4" s="481"/>
      <c r="Q4" s="481"/>
      <c r="R4" s="481"/>
      <c r="S4" s="481"/>
      <c r="T4" s="215"/>
      <c r="U4" s="230"/>
      <c r="V4" s="232"/>
      <c r="W4" s="180"/>
    </row>
    <row r="5" spans="2:20" ht="11.25" customHeight="1">
      <c r="B5" s="93"/>
      <c r="D5" s="93"/>
      <c r="E5" s="93"/>
      <c r="F5" s="95"/>
      <c r="G5" s="93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4"/>
    </row>
    <row r="6" spans="2:23" ht="15.75" customHeight="1">
      <c r="B6" s="93"/>
      <c r="C6" s="486" t="s">
        <v>54</v>
      </c>
      <c r="D6" s="486"/>
      <c r="E6" s="191"/>
      <c r="F6" s="456">
        <f>IF('YEAR 1'!$U$4&gt;=5,IF('YEAR 1'!F6&gt;"",'YEAR 1'!F6,""),"")</f>
      </c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8"/>
      <c r="V6" s="31"/>
      <c r="W6" s="51"/>
    </row>
    <row r="7" spans="1:19" ht="15.75" customHeight="1" thickBo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2"/>
      <c r="S7" s="2"/>
    </row>
    <row r="8" spans="2:24" s="150" customFormat="1" ht="24" customHeight="1" thickBot="1">
      <c r="B8" s="151"/>
      <c r="C8" s="293" t="s">
        <v>61</v>
      </c>
      <c r="D8" s="293" t="s">
        <v>4</v>
      </c>
      <c r="E8" s="153"/>
      <c r="F8" s="152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419"/>
      <c r="V8" s="420"/>
      <c r="W8" s="155"/>
      <c r="X8" s="156"/>
    </row>
    <row r="9" spans="2:24" s="5" customFormat="1" ht="5.25" customHeight="1">
      <c r="B9" s="28"/>
      <c r="C9" s="29"/>
      <c r="D9" s="29"/>
      <c r="E9" s="29"/>
      <c r="F9" s="29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2"/>
      <c r="V9" s="36"/>
      <c r="W9" s="33"/>
      <c r="X9" s="7"/>
    </row>
    <row r="10" spans="2:23" s="5" customFormat="1" ht="26.25" customHeight="1">
      <c r="B10" s="28"/>
      <c r="C10" s="29"/>
      <c r="D10" s="377"/>
      <c r="E10" s="490"/>
      <c r="F10" s="490"/>
      <c r="G10" s="490"/>
      <c r="H10" s="490"/>
      <c r="I10" s="490"/>
      <c r="J10" s="490"/>
      <c r="K10" s="490"/>
      <c r="L10" s="490"/>
      <c r="M10" s="490"/>
      <c r="N10" s="84"/>
      <c r="O10" s="491"/>
      <c r="P10" s="491"/>
      <c r="Q10" s="491"/>
      <c r="R10" s="491"/>
      <c r="S10" s="491"/>
      <c r="T10" s="85"/>
      <c r="U10" s="236"/>
      <c r="V10" s="7"/>
      <c r="W10" s="6"/>
    </row>
    <row r="11" spans="2:24" s="5" customFormat="1" ht="11.25" customHeight="1">
      <c r="B11" s="28"/>
      <c r="C11" s="29"/>
      <c r="D11" s="82"/>
      <c r="E11" s="82"/>
      <c r="F11" s="82"/>
      <c r="G11" s="82"/>
      <c r="H11" s="83"/>
      <c r="I11" s="84"/>
      <c r="J11" s="84"/>
      <c r="K11" s="84"/>
      <c r="L11" s="84"/>
      <c r="M11" s="455" t="s">
        <v>122</v>
      </c>
      <c r="N11" s="84"/>
      <c r="O11" s="455" t="s">
        <v>123</v>
      </c>
      <c r="P11" s="84"/>
      <c r="Q11" s="455" t="s">
        <v>124</v>
      </c>
      <c r="R11" s="85"/>
      <c r="S11" s="86"/>
      <c r="T11" s="87"/>
      <c r="U11" s="86"/>
      <c r="V11" s="36"/>
      <c r="W11" s="33"/>
      <c r="X11" s="7"/>
    </row>
    <row r="12" spans="2:24" s="5" customFormat="1" ht="14.25" customHeight="1">
      <c r="B12" s="28"/>
      <c r="C12" s="29"/>
      <c r="D12" s="29"/>
      <c r="E12" s="29"/>
      <c r="F12" s="29"/>
      <c r="G12" s="29"/>
      <c r="H12" s="8"/>
      <c r="I12" s="8"/>
      <c r="J12" s="8"/>
      <c r="K12" s="8"/>
      <c r="L12" s="8"/>
      <c r="M12" s="474"/>
      <c r="N12" s="8"/>
      <c r="O12" s="474"/>
      <c r="P12" s="22"/>
      <c r="Q12" s="474"/>
      <c r="R12" s="8"/>
      <c r="S12" s="394"/>
      <c r="T12" s="394"/>
      <c r="U12" s="450" t="s">
        <v>126</v>
      </c>
      <c r="V12" s="36"/>
      <c r="W12" s="33"/>
      <c r="X12" s="7"/>
    </row>
    <row r="13" spans="2:23" s="5" customFormat="1" ht="13.5" customHeight="1" thickBot="1">
      <c r="B13" s="6"/>
      <c r="C13" s="8"/>
      <c r="D13" s="395" t="s">
        <v>0</v>
      </c>
      <c r="E13" s="395"/>
      <c r="F13" s="395"/>
      <c r="G13" s="9"/>
      <c r="H13" s="8" t="s">
        <v>111</v>
      </c>
      <c r="I13" s="10"/>
      <c r="J13" s="10"/>
      <c r="K13" s="10" t="s">
        <v>19</v>
      </c>
      <c r="L13" s="10"/>
      <c r="M13" s="454"/>
      <c r="N13" s="10"/>
      <c r="O13" s="454"/>
      <c r="P13" s="8"/>
      <c r="Q13" s="454"/>
      <c r="R13" s="10"/>
      <c r="S13" s="10" t="s">
        <v>141</v>
      </c>
      <c r="T13" s="19"/>
      <c r="U13" s="451"/>
      <c r="V13" s="70"/>
      <c r="W13" s="51"/>
    </row>
    <row r="14" spans="2:22" ht="24" customHeight="1" thickBot="1" thickTop="1">
      <c r="B14" s="11"/>
      <c r="C14" s="12" t="s">
        <v>9</v>
      </c>
      <c r="D14" s="460">
        <f>IF('YEAR 1'!$U$4&gt;=5,IF('YEAR 1'!D16&gt;"",'YEAR 1'!D16,""),"")</f>
      </c>
      <c r="E14" s="461"/>
      <c r="F14" s="462"/>
      <c r="G14" s="226"/>
      <c r="H14" s="460">
        <f>IF('YEAR 1'!$U$4&gt;=5,IF('YEAR 1'!H16&gt;"",'YEAR 1'!H16,""),"")</f>
      </c>
      <c r="I14" s="462"/>
      <c r="J14" s="202"/>
      <c r="K14" s="256">
        <f>IF('YEAR 1'!$U$4&gt;=5,('YEAR 4'!K14*'YEAR 4'!$U$10)+'YEAR 4'!K14,0)</f>
        <v>0</v>
      </c>
      <c r="L14" s="202"/>
      <c r="M14" s="257">
        <v>0</v>
      </c>
      <c r="N14" s="258"/>
      <c r="O14" s="257">
        <f>IF('YEAR 1'!$U$4&gt;=5,'YEAR 4'!O14,0)</f>
        <v>0</v>
      </c>
      <c r="P14" s="260"/>
      <c r="Q14" s="257">
        <f>IF('YEAR 1'!$U$4&gt;=5,'YEAR 4'!Q14,0)</f>
        <v>0</v>
      </c>
      <c r="R14" s="202"/>
      <c r="S14" s="256">
        <f>K14*(M14+O14+Q14)</f>
        <v>0</v>
      </c>
      <c r="T14" s="202"/>
      <c r="U14" s="284">
        <f>'YEAR 4'!U14+S14</f>
        <v>0</v>
      </c>
      <c r="V14" s="71"/>
    </row>
    <row r="15" spans="2:22" ht="4.5" customHeight="1" thickBot="1" thickTop="1">
      <c r="B15" s="25"/>
      <c r="C15" s="26"/>
      <c r="D15" s="331"/>
      <c r="E15" s="331"/>
      <c r="F15" s="331"/>
      <c r="G15" s="226"/>
      <c r="H15" s="331"/>
      <c r="I15" s="331"/>
      <c r="J15" s="202"/>
      <c r="K15" s="59"/>
      <c r="L15" s="202"/>
      <c r="M15" s="261"/>
      <c r="N15" s="258"/>
      <c r="O15" s="261"/>
      <c r="P15" s="258"/>
      <c r="Q15" s="258"/>
      <c r="R15" s="202"/>
      <c r="S15" s="202"/>
      <c r="T15" s="202"/>
      <c r="U15" s="231"/>
      <c r="V15" s="71"/>
    </row>
    <row r="16" spans="2:22" ht="24" customHeight="1" thickBot="1" thickTop="1">
      <c r="B16" s="11"/>
      <c r="C16" s="12" t="s">
        <v>10</v>
      </c>
      <c r="D16" s="460">
        <f>IF('YEAR 1'!$U$4&gt;=5,IF('YEAR 1'!D18&gt;"",'YEAR 1'!D18,""),"")</f>
      </c>
      <c r="E16" s="461"/>
      <c r="F16" s="462"/>
      <c r="G16" s="226"/>
      <c r="H16" s="460">
        <f>IF('YEAR 1'!$U$4&gt;=5,IF('YEAR 1'!H18&gt;"",'YEAR 1'!H18,""),"")</f>
      </c>
      <c r="I16" s="462"/>
      <c r="J16" s="202"/>
      <c r="K16" s="256">
        <f>IF('YEAR 1'!$U$4&gt;=5,('YEAR 4'!K16*'YEAR 4'!$U$10)+'YEAR 4'!K16,0)</f>
        <v>0</v>
      </c>
      <c r="L16" s="202"/>
      <c r="M16" s="257">
        <f>IF('YEAR 1'!$U$4&gt;=5,'YEAR 4'!M16,0)</f>
        <v>0</v>
      </c>
      <c r="N16" s="258"/>
      <c r="O16" s="257">
        <f>IF('YEAR 1'!$U$4&gt;=5,'YEAR 4'!O16,0)</f>
        <v>0</v>
      </c>
      <c r="P16" s="262"/>
      <c r="Q16" s="257">
        <f>IF('YEAR 1'!$U$4&gt;=5,'YEAR 4'!Q16,0)</f>
        <v>0</v>
      </c>
      <c r="R16" s="202"/>
      <c r="S16" s="256">
        <f>K16*(M16+O16+Q16)</f>
        <v>0</v>
      </c>
      <c r="T16" s="202"/>
      <c r="U16" s="284">
        <f>'YEAR 4'!U16+S16</f>
        <v>0</v>
      </c>
      <c r="V16" s="71"/>
    </row>
    <row r="17" spans="2:22" ht="4.5" customHeight="1" thickBot="1" thickTop="1">
      <c r="B17" s="25"/>
      <c r="C17" s="26"/>
      <c r="D17" s="331"/>
      <c r="E17" s="331"/>
      <c r="F17" s="331"/>
      <c r="G17" s="226"/>
      <c r="H17" s="331"/>
      <c r="I17" s="331"/>
      <c r="J17" s="202"/>
      <c r="K17" s="59"/>
      <c r="L17" s="202"/>
      <c r="M17" s="263"/>
      <c r="N17" s="258"/>
      <c r="O17" s="261"/>
      <c r="P17" s="258"/>
      <c r="Q17" s="258"/>
      <c r="R17" s="202"/>
      <c r="S17" s="202"/>
      <c r="T17" s="202"/>
      <c r="U17" s="231"/>
      <c r="V17" s="71"/>
    </row>
    <row r="18" spans="2:22" ht="24" customHeight="1" thickBot="1" thickTop="1">
      <c r="B18" s="11"/>
      <c r="C18" s="12" t="s">
        <v>11</v>
      </c>
      <c r="D18" s="460">
        <f>IF('YEAR 1'!$U$4&gt;=5,IF('YEAR 1'!D20&gt;"",'YEAR 1'!D20,""),"")</f>
      </c>
      <c r="E18" s="461"/>
      <c r="F18" s="462"/>
      <c r="G18" s="226"/>
      <c r="H18" s="460">
        <f>IF('YEAR 1'!$U$4&gt;=5,IF('YEAR 1'!H20&gt;"",'YEAR 1'!H20,""),"")</f>
      </c>
      <c r="I18" s="462"/>
      <c r="J18" s="202"/>
      <c r="K18" s="256">
        <f>IF('YEAR 1'!$U$4&gt;=5,('YEAR 4'!K18*'YEAR 4'!$U$10)+'YEAR 4'!K18,0)</f>
        <v>0</v>
      </c>
      <c r="L18" s="202"/>
      <c r="M18" s="257">
        <f>IF('YEAR 1'!$U$4&gt;=5,'YEAR 4'!M18,0)</f>
        <v>0</v>
      </c>
      <c r="N18" s="258"/>
      <c r="O18" s="257">
        <f>IF('YEAR 1'!$U$4&gt;=5,'YEAR 4'!O18,0)</f>
        <v>0</v>
      </c>
      <c r="P18" s="262"/>
      <c r="Q18" s="257">
        <f>IF('YEAR 1'!$U$4&gt;=5,'YEAR 4'!Q18,0)</f>
        <v>0</v>
      </c>
      <c r="R18" s="202"/>
      <c r="S18" s="256">
        <f>K18*(M18+O18+Q18)</f>
        <v>0</v>
      </c>
      <c r="T18" s="202"/>
      <c r="U18" s="284">
        <f>'YEAR 4'!U18+S18</f>
        <v>0</v>
      </c>
      <c r="V18" s="71"/>
    </row>
    <row r="19" spans="2:22" ht="4.5" customHeight="1" thickBot="1" thickTop="1">
      <c r="B19" s="25"/>
      <c r="C19" s="26"/>
      <c r="D19" s="331"/>
      <c r="E19" s="331"/>
      <c r="F19" s="331"/>
      <c r="G19" s="226"/>
      <c r="H19" s="331"/>
      <c r="I19" s="331"/>
      <c r="J19" s="202"/>
      <c r="K19" s="59"/>
      <c r="L19" s="202"/>
      <c r="M19" s="261"/>
      <c r="N19" s="258"/>
      <c r="O19" s="261"/>
      <c r="P19" s="258"/>
      <c r="Q19" s="258"/>
      <c r="R19" s="202"/>
      <c r="S19" s="202"/>
      <c r="T19" s="202"/>
      <c r="U19" s="231"/>
      <c r="V19" s="71"/>
    </row>
    <row r="20" spans="2:22" ht="24" customHeight="1" thickBot="1" thickTop="1">
      <c r="B20" s="11"/>
      <c r="C20" s="12" t="s">
        <v>12</v>
      </c>
      <c r="D20" s="460">
        <f>IF('YEAR 1'!$U$4&gt;=5,IF('YEAR 1'!D22&gt;"",'YEAR 1'!D22,""),"")</f>
      </c>
      <c r="E20" s="461"/>
      <c r="F20" s="462"/>
      <c r="G20" s="226"/>
      <c r="H20" s="460">
        <f>IF('YEAR 1'!$U$4&gt;=5,IF('YEAR 1'!H22&gt;"",'YEAR 1'!H22,""),"")</f>
      </c>
      <c r="I20" s="462"/>
      <c r="J20" s="202"/>
      <c r="K20" s="256">
        <f>IF('YEAR 1'!$U$4&gt;=5,('YEAR 4'!K20*'YEAR 4'!$U$10)+'YEAR 4'!K20,0)</f>
        <v>0</v>
      </c>
      <c r="L20" s="202"/>
      <c r="M20" s="257">
        <f>IF('YEAR 1'!$U$4&gt;=5,'YEAR 4'!M20,0)</f>
        <v>0</v>
      </c>
      <c r="N20" s="258"/>
      <c r="O20" s="257">
        <f>IF('YEAR 1'!$U$4&gt;=5,'YEAR 4'!O20,0)</f>
        <v>0</v>
      </c>
      <c r="P20" s="258"/>
      <c r="Q20" s="257">
        <f>IF('YEAR 1'!$U$4&gt;=5,'YEAR 4'!Q20,0)</f>
        <v>0</v>
      </c>
      <c r="R20" s="202"/>
      <c r="S20" s="256">
        <f>K20*(M20+O20+Q20)</f>
        <v>0</v>
      </c>
      <c r="T20" s="202"/>
      <c r="U20" s="284">
        <f>'YEAR 4'!U20+S20</f>
        <v>0</v>
      </c>
      <c r="V20" s="71"/>
    </row>
    <row r="21" spans="2:22" ht="4.5" customHeight="1" thickBot="1" thickTop="1">
      <c r="B21" s="25"/>
      <c r="C21" s="26"/>
      <c r="D21" s="331"/>
      <c r="E21" s="331"/>
      <c r="F21" s="331"/>
      <c r="G21" s="226"/>
      <c r="H21" s="331"/>
      <c r="I21" s="331"/>
      <c r="J21" s="202"/>
      <c r="K21" s="59"/>
      <c r="L21" s="202"/>
      <c r="M21" s="261"/>
      <c r="N21" s="258"/>
      <c r="O21" s="261"/>
      <c r="P21" s="258"/>
      <c r="Q21" s="258"/>
      <c r="R21" s="202"/>
      <c r="S21" s="202"/>
      <c r="T21" s="202"/>
      <c r="U21" s="231"/>
      <c r="V21" s="71"/>
    </row>
    <row r="22" spans="2:22" ht="24" customHeight="1" thickBot="1" thickTop="1">
      <c r="B22" s="11"/>
      <c r="C22" s="12" t="s">
        <v>13</v>
      </c>
      <c r="D22" s="460">
        <f>IF('YEAR 1'!$U$4&gt;=5,IF('YEAR 1'!D24&gt;"",'YEAR 1'!D24,""),"")</f>
      </c>
      <c r="E22" s="461"/>
      <c r="F22" s="462"/>
      <c r="G22" s="226"/>
      <c r="H22" s="460">
        <f>IF('YEAR 1'!$U$4&gt;=5,IF('YEAR 1'!H24&gt;"",'YEAR 1'!H24,""),"")</f>
      </c>
      <c r="I22" s="462"/>
      <c r="J22" s="202"/>
      <c r="K22" s="256">
        <f>IF('YEAR 1'!$U$4&gt;=5,('YEAR 4'!K22*'YEAR 4'!$U$10)+'YEAR 4'!K22,0)</f>
        <v>0</v>
      </c>
      <c r="L22" s="202"/>
      <c r="M22" s="257">
        <f>IF('YEAR 1'!$U$4&gt;=5,'YEAR 4'!M22,0)</f>
        <v>0</v>
      </c>
      <c r="N22" s="258"/>
      <c r="O22" s="257">
        <f>IF('YEAR 1'!$U$4&gt;=5,'YEAR 4'!O22,0)</f>
        <v>0</v>
      </c>
      <c r="P22" s="262"/>
      <c r="Q22" s="257">
        <f>IF('YEAR 1'!$U$4&gt;=5,'YEAR 4'!Q22,0)</f>
        <v>0</v>
      </c>
      <c r="R22" s="202"/>
      <c r="S22" s="256">
        <f>K22*(M22+O22+Q22)</f>
        <v>0</v>
      </c>
      <c r="T22" s="202"/>
      <c r="U22" s="284">
        <f>'YEAR 4'!U22+S22</f>
        <v>0</v>
      </c>
      <c r="V22" s="71"/>
    </row>
    <row r="23" spans="2:22" ht="4.5" customHeight="1" thickBot="1" thickTop="1">
      <c r="B23" s="25"/>
      <c r="C23" s="26"/>
      <c r="D23" s="331"/>
      <c r="E23" s="331"/>
      <c r="F23" s="331"/>
      <c r="G23" s="226"/>
      <c r="H23" s="331"/>
      <c r="I23" s="331"/>
      <c r="J23" s="202"/>
      <c r="K23" s="59"/>
      <c r="L23" s="202"/>
      <c r="M23" s="264"/>
      <c r="N23" s="258"/>
      <c r="O23" s="261"/>
      <c r="P23" s="258"/>
      <c r="Q23" s="258"/>
      <c r="R23" s="202"/>
      <c r="S23" s="202"/>
      <c r="T23" s="202"/>
      <c r="U23" s="231"/>
      <c r="V23" s="71"/>
    </row>
    <row r="24" spans="2:22" ht="24" customHeight="1" thickBot="1" thickTop="1">
      <c r="B24" s="11"/>
      <c r="C24" s="12" t="s">
        <v>14</v>
      </c>
      <c r="D24" s="460">
        <f>IF('YEAR 1'!$U$4&gt;=5,IF('YEAR 1'!D26&gt;"",'YEAR 1'!D26,""),"")</f>
      </c>
      <c r="E24" s="461"/>
      <c r="F24" s="462"/>
      <c r="G24" s="226"/>
      <c r="H24" s="460">
        <f>IF('YEAR 1'!$U$4&gt;=5,IF('YEAR 1'!H26&gt;"",'YEAR 1'!H26,""),"")</f>
      </c>
      <c r="I24" s="462"/>
      <c r="J24" s="202"/>
      <c r="K24" s="256">
        <f>IF('YEAR 1'!$U$4&gt;=5,('YEAR 4'!K24*'YEAR 4'!$U$10)+'YEAR 4'!K24,0)</f>
        <v>0</v>
      </c>
      <c r="L24" s="202"/>
      <c r="M24" s="257">
        <f>IF('YEAR 1'!$U$4&gt;=5,'YEAR 4'!M24,0)</f>
        <v>0</v>
      </c>
      <c r="N24" s="258"/>
      <c r="O24" s="257">
        <f>IF('YEAR 1'!$U$4&gt;=5,'YEAR 4'!O24,0)</f>
        <v>0</v>
      </c>
      <c r="P24" s="262"/>
      <c r="Q24" s="257">
        <f>IF('YEAR 1'!$U$4&gt;=5,'YEAR 4'!Q24,0)</f>
        <v>0</v>
      </c>
      <c r="R24" s="202"/>
      <c r="S24" s="256">
        <f>K24*(M24+O24+Q24)</f>
        <v>0</v>
      </c>
      <c r="T24" s="202"/>
      <c r="U24" s="284">
        <f>'YEAR 4'!U24+S24</f>
        <v>0</v>
      </c>
      <c r="V24" s="71"/>
    </row>
    <row r="25" spans="2:22" ht="4.5" customHeight="1" thickBot="1" thickTop="1">
      <c r="B25" s="25"/>
      <c r="C25" s="26"/>
      <c r="D25" s="331"/>
      <c r="E25" s="331"/>
      <c r="F25" s="331"/>
      <c r="G25" s="226"/>
      <c r="H25" s="331"/>
      <c r="I25" s="331"/>
      <c r="J25" s="202"/>
      <c r="K25" s="59"/>
      <c r="L25" s="202"/>
      <c r="M25" s="261"/>
      <c r="N25" s="258"/>
      <c r="O25" s="261"/>
      <c r="P25" s="258"/>
      <c r="Q25" s="258"/>
      <c r="R25" s="202"/>
      <c r="S25" s="202"/>
      <c r="T25" s="202"/>
      <c r="U25" s="231"/>
      <c r="V25" s="71"/>
    </row>
    <row r="26" spans="2:22" ht="24" customHeight="1" thickBot="1" thickTop="1">
      <c r="B26" s="11"/>
      <c r="C26" s="12" t="s">
        <v>15</v>
      </c>
      <c r="D26" s="460">
        <f>IF('YEAR 1'!$U$4&gt;=5,IF('YEAR 1'!D28&gt;"",'YEAR 1'!D28,""),"")</f>
      </c>
      <c r="E26" s="461"/>
      <c r="F26" s="462"/>
      <c r="G26" s="226"/>
      <c r="H26" s="460">
        <f>IF('YEAR 1'!$U$4&gt;=5,IF('YEAR 1'!H28&gt;"",'YEAR 1'!H28,""),"")</f>
      </c>
      <c r="I26" s="462"/>
      <c r="J26" s="202"/>
      <c r="K26" s="256">
        <f>IF('YEAR 1'!$U$4&gt;=5,('YEAR 4'!K26*'YEAR 4'!$U$10)+'YEAR 4'!K26,0)</f>
        <v>0</v>
      </c>
      <c r="L26" s="202"/>
      <c r="M26" s="257">
        <f>IF('YEAR 1'!$U$4&gt;=5,'YEAR 4'!M26,0)</f>
        <v>0</v>
      </c>
      <c r="N26" s="258"/>
      <c r="O26" s="257">
        <f>IF('YEAR 1'!$U$4&gt;=5,'YEAR 4'!O26,0)</f>
        <v>0</v>
      </c>
      <c r="P26" s="258"/>
      <c r="Q26" s="257">
        <f>IF('YEAR 1'!$U$4&gt;=5,'YEAR 4'!Q26,0)</f>
        <v>0</v>
      </c>
      <c r="R26" s="202"/>
      <c r="S26" s="256">
        <f>K26*(M26+O26+Q26)</f>
        <v>0</v>
      </c>
      <c r="T26" s="202"/>
      <c r="U26" s="284">
        <f>'YEAR 4'!U26+S26</f>
        <v>0</v>
      </c>
      <c r="V26" s="71"/>
    </row>
    <row r="27" spans="2:22" ht="4.5" customHeight="1" thickBot="1" thickTop="1">
      <c r="B27" s="25"/>
      <c r="C27" s="26"/>
      <c r="D27" s="331"/>
      <c r="E27" s="331"/>
      <c r="F27" s="331"/>
      <c r="G27" s="226"/>
      <c r="H27" s="331"/>
      <c r="I27" s="331"/>
      <c r="J27" s="202"/>
      <c r="K27" s="59"/>
      <c r="L27" s="202"/>
      <c r="M27" s="261"/>
      <c r="N27" s="258"/>
      <c r="O27" s="261"/>
      <c r="P27" s="258"/>
      <c r="Q27" s="258"/>
      <c r="R27" s="202"/>
      <c r="S27" s="202"/>
      <c r="T27" s="202"/>
      <c r="U27" s="231"/>
      <c r="V27" s="71"/>
    </row>
    <row r="28" spans="2:22" ht="24" customHeight="1" thickBot="1" thickTop="1">
      <c r="B28" s="11"/>
      <c r="C28" s="12" t="s">
        <v>16</v>
      </c>
      <c r="D28" s="460">
        <f>IF('YEAR 1'!$U$4&gt;=5,IF('YEAR 1'!D30&gt;"",'YEAR 1'!D30,""),"")</f>
      </c>
      <c r="E28" s="461"/>
      <c r="F28" s="462"/>
      <c r="G28" s="226"/>
      <c r="H28" s="460">
        <f>IF('YEAR 1'!$U$4&gt;=5,IF('YEAR 1'!H30&gt;"",'YEAR 1'!H30,""),"")</f>
      </c>
      <c r="I28" s="462"/>
      <c r="J28" s="202"/>
      <c r="K28" s="256">
        <f>IF('YEAR 1'!$U$4&gt;=5,('YEAR 4'!K28*'YEAR 4'!$U$10)+'YEAR 4'!K28,0)</f>
        <v>0</v>
      </c>
      <c r="L28" s="202"/>
      <c r="M28" s="257">
        <f>IF('YEAR 1'!$U$4&gt;=5,'YEAR 4'!M28,0)</f>
        <v>0</v>
      </c>
      <c r="N28" s="258"/>
      <c r="O28" s="257">
        <f>IF('YEAR 1'!$U$4&gt;=5,'YEAR 4'!O28,0)</f>
        <v>0</v>
      </c>
      <c r="P28" s="258"/>
      <c r="Q28" s="257">
        <f>IF('YEAR 1'!$U$4&gt;=5,'YEAR 4'!Q28,0)</f>
        <v>0</v>
      </c>
      <c r="R28" s="202"/>
      <c r="S28" s="256">
        <f>K28*(M28+O28+Q28)</f>
        <v>0</v>
      </c>
      <c r="T28" s="202"/>
      <c r="U28" s="284">
        <f>'YEAR 4'!U28+S28</f>
        <v>0</v>
      </c>
      <c r="V28" s="71"/>
    </row>
    <row r="29" spans="2:22" ht="4.5" customHeight="1" thickBot="1" thickTop="1">
      <c r="B29" s="25"/>
      <c r="C29" s="26"/>
      <c r="D29" s="331"/>
      <c r="E29" s="331"/>
      <c r="F29" s="331"/>
      <c r="G29" s="226"/>
      <c r="H29" s="331"/>
      <c r="I29" s="331"/>
      <c r="J29" s="202"/>
      <c r="K29" s="59"/>
      <c r="L29" s="202"/>
      <c r="M29" s="261"/>
      <c r="N29" s="258"/>
      <c r="O29" s="261"/>
      <c r="P29" s="258"/>
      <c r="Q29" s="258"/>
      <c r="R29" s="202"/>
      <c r="S29" s="202"/>
      <c r="T29" s="202"/>
      <c r="U29" s="231"/>
      <c r="V29" s="71"/>
    </row>
    <row r="30" spans="2:22" ht="24" customHeight="1" thickBot="1" thickTop="1">
      <c r="B30" s="11"/>
      <c r="C30" s="12" t="s">
        <v>17</v>
      </c>
      <c r="D30" s="460">
        <f>IF('YEAR 1'!$U$4&gt;=5,IF('YEAR 1'!D32&gt;"",'YEAR 1'!D32,""),"")</f>
      </c>
      <c r="E30" s="461"/>
      <c r="F30" s="462"/>
      <c r="G30" s="226"/>
      <c r="H30" s="460">
        <f>IF('YEAR 1'!$U$4&gt;=5,IF('YEAR 1'!H32&gt;"",'YEAR 1'!H32,""),"")</f>
      </c>
      <c r="I30" s="462"/>
      <c r="J30" s="202"/>
      <c r="K30" s="256">
        <f>IF('YEAR 1'!$U$4&gt;=5,('YEAR 4'!K30*'YEAR 4'!$U$10)+'YEAR 4'!K30,0)</f>
        <v>0</v>
      </c>
      <c r="L30" s="202"/>
      <c r="M30" s="257">
        <f>IF('YEAR 1'!$U$4&gt;=5,'YEAR 4'!M30,0)</f>
        <v>0</v>
      </c>
      <c r="N30" s="258"/>
      <c r="O30" s="257">
        <f>IF('YEAR 1'!$U$4&gt;=5,'YEAR 4'!O30,0)</f>
        <v>0</v>
      </c>
      <c r="P30" s="262"/>
      <c r="Q30" s="257">
        <f>IF('YEAR 1'!$U$4&gt;=5,'YEAR 4'!Q30,0)</f>
        <v>0</v>
      </c>
      <c r="R30" s="202"/>
      <c r="S30" s="256">
        <f>K30*(M30+O30+Q30)</f>
        <v>0</v>
      </c>
      <c r="T30" s="202"/>
      <c r="U30" s="284">
        <f>'YEAR 4'!U30+S30</f>
        <v>0</v>
      </c>
      <c r="V30" s="71"/>
    </row>
    <row r="31" spans="2:22" ht="4.5" customHeight="1" thickBot="1" thickTop="1">
      <c r="B31" s="25"/>
      <c r="C31" s="26"/>
      <c r="D31" s="346"/>
      <c r="E31" s="346"/>
      <c r="F31" s="346"/>
      <c r="G31" s="202"/>
      <c r="H31" s="346"/>
      <c r="I31" s="346"/>
      <c r="J31" s="202"/>
      <c r="K31" s="346"/>
      <c r="L31" s="202"/>
      <c r="M31" s="347"/>
      <c r="N31" s="258"/>
      <c r="O31" s="347"/>
      <c r="P31" s="258"/>
      <c r="Q31" s="258"/>
      <c r="R31" s="202"/>
      <c r="S31" s="202"/>
      <c r="T31" s="202"/>
      <c r="U31" s="231"/>
      <c r="V31" s="71"/>
    </row>
    <row r="32" spans="2:22" ht="27.75" customHeight="1" thickBot="1" thickTop="1">
      <c r="B32" s="11"/>
      <c r="C32" s="12" t="s">
        <v>18</v>
      </c>
      <c r="D32" s="354">
        <f>IF('YEAR 1'!$U$4&gt;=5,'YEAR 4'!D32,0)</f>
        <v>0</v>
      </c>
      <c r="E32" s="199"/>
      <c r="F32" s="467" t="s">
        <v>131</v>
      </c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9"/>
      <c r="R32" s="202"/>
      <c r="S32" s="256">
        <f>IF('YEAR 1'!$U$4&gt;=5,('YEAR 4'!S32*'YEAR 4'!$U$10)+'YEAR 4'!S32,0)</f>
        <v>0</v>
      </c>
      <c r="T32" s="202"/>
      <c r="U32" s="284">
        <f>'YEAR 4'!U32+S32</f>
        <v>0</v>
      </c>
      <c r="V32" s="71"/>
    </row>
    <row r="33" spans="2:24" ht="21.75" customHeight="1" thickBot="1">
      <c r="B33" s="14"/>
      <c r="C33" s="15"/>
      <c r="D33" s="376" t="s">
        <v>51</v>
      </c>
      <c r="E33" s="376"/>
      <c r="F33" s="376"/>
      <c r="G33" s="437"/>
      <c r="H33" s="437"/>
      <c r="I33" s="4"/>
      <c r="J33" s="4"/>
      <c r="K33" s="4"/>
      <c r="L33" s="4"/>
      <c r="M33" s="43">
        <f>SUM(M14:M32)</f>
        <v>0</v>
      </c>
      <c r="N33" s="43"/>
      <c r="O33" s="43">
        <f>SUM(O14:O32)</f>
        <v>0</v>
      </c>
      <c r="P33" s="43"/>
      <c r="Q33" s="43">
        <f>SUM(Q14:Q32)</f>
        <v>0</v>
      </c>
      <c r="R33" s="43">
        <f>SUM(R14:R32)</f>
        <v>0</v>
      </c>
      <c r="S33" s="17">
        <f>SUM(S14:S32)</f>
        <v>0</v>
      </c>
      <c r="T33" s="17">
        <f>SUM(T14:T32)</f>
        <v>0</v>
      </c>
      <c r="U33" s="74">
        <f>SUM(U14:U32)</f>
        <v>0</v>
      </c>
      <c r="V33" s="72"/>
      <c r="X33" s="3"/>
    </row>
    <row r="34" spans="1:20" ht="6" customHeight="1" thickBot="1">
      <c r="A34" s="3"/>
      <c r="B34" s="3"/>
      <c r="C34" s="3"/>
      <c r="D34" s="433"/>
      <c r="E34" s="433"/>
      <c r="F34" s="433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0" customFormat="1" ht="24" customHeight="1" thickBot="1">
      <c r="A35" s="157"/>
      <c r="B35" s="351"/>
      <c r="C35" s="286" t="s">
        <v>71</v>
      </c>
      <c r="D35" s="367" t="s">
        <v>92</v>
      </c>
      <c r="E35" s="367"/>
      <c r="F35" s="367"/>
      <c r="G35" s="367"/>
      <c r="H35" s="367"/>
      <c r="I35" s="367"/>
      <c r="J35" s="367"/>
      <c r="K35" s="367"/>
      <c r="L35" s="154"/>
      <c r="M35" s="154"/>
      <c r="N35" s="154"/>
      <c r="O35" s="154"/>
      <c r="P35" s="154"/>
      <c r="Q35" s="154"/>
      <c r="R35" s="154"/>
      <c r="S35" s="154"/>
      <c r="T35" s="154"/>
      <c r="U35" s="419"/>
      <c r="V35" s="420"/>
      <c r="W35" s="160"/>
    </row>
    <row r="36" spans="1:24" s="5" customFormat="1" ht="5.25" customHeight="1">
      <c r="A36" s="8"/>
      <c r="B36" s="28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2"/>
      <c r="V36" s="36"/>
      <c r="W36" s="33"/>
      <c r="X36" s="7"/>
    </row>
    <row r="37" spans="1:24" s="5" customFormat="1" ht="26.25" customHeight="1">
      <c r="A37" s="8"/>
      <c r="B37" s="28"/>
      <c r="C37" s="29"/>
      <c r="D37" s="377"/>
      <c r="E37" s="490"/>
      <c r="F37" s="490"/>
      <c r="G37" s="490"/>
      <c r="H37" s="490"/>
      <c r="I37" s="490"/>
      <c r="J37" s="490"/>
      <c r="K37" s="490"/>
      <c r="L37" s="490"/>
      <c r="M37" s="490"/>
      <c r="N37" s="84"/>
      <c r="O37" s="491"/>
      <c r="P37" s="491"/>
      <c r="Q37" s="491"/>
      <c r="R37" s="491"/>
      <c r="S37" s="491"/>
      <c r="T37" s="85"/>
      <c r="U37" s="236"/>
      <c r="V37" s="7"/>
      <c r="W37" s="200"/>
      <c r="X37" s="7"/>
    </row>
    <row r="38" spans="1:24" s="5" customFormat="1" ht="14.25" customHeight="1">
      <c r="A38" s="8"/>
      <c r="B38" s="28"/>
      <c r="C38" s="29"/>
      <c r="D38" s="29"/>
      <c r="E38" s="29"/>
      <c r="F38" s="29"/>
      <c r="G38" s="29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2"/>
      <c r="V38" s="36"/>
      <c r="W38" s="33"/>
      <c r="X38" s="7"/>
    </row>
    <row r="39" spans="1:23" s="5" customFormat="1" ht="10.5" customHeight="1">
      <c r="A39" s="8"/>
      <c r="B39" s="6"/>
      <c r="C39" s="8"/>
      <c r="D39" s="395"/>
      <c r="E39" s="395"/>
      <c r="F39" s="395"/>
      <c r="G39" s="9"/>
      <c r="H39" s="8"/>
      <c r="I39" s="10"/>
      <c r="J39" s="10"/>
      <c r="K39" s="10" t="s">
        <v>101</v>
      </c>
      <c r="L39" s="10"/>
      <c r="M39" s="10" t="s">
        <v>65</v>
      </c>
      <c r="N39" s="10"/>
      <c r="O39" s="10" t="s">
        <v>66</v>
      </c>
      <c r="P39" s="8"/>
      <c r="Q39" s="10" t="s">
        <v>114</v>
      </c>
      <c r="R39" s="10"/>
      <c r="S39" s="22"/>
      <c r="T39" s="22"/>
      <c r="U39" s="208" t="s">
        <v>127</v>
      </c>
      <c r="V39" s="70"/>
      <c r="W39" s="51"/>
    </row>
    <row r="40" spans="1:23" s="5" customFormat="1" ht="14.25" customHeight="1" thickBot="1">
      <c r="A40" s="8"/>
      <c r="B40" s="6"/>
      <c r="C40" s="390"/>
      <c r="D40" s="396"/>
      <c r="E40" s="91"/>
      <c r="F40" s="9" t="s">
        <v>8</v>
      </c>
      <c r="G40" s="16"/>
      <c r="H40" s="16"/>
      <c r="I40" s="10"/>
      <c r="J40" s="10"/>
      <c r="K40" s="10" t="s">
        <v>102</v>
      </c>
      <c r="L40" s="10"/>
      <c r="M40" s="10" t="s">
        <v>103</v>
      </c>
      <c r="N40" s="8"/>
      <c r="O40" s="10" t="s">
        <v>103</v>
      </c>
      <c r="P40" s="8"/>
      <c r="Q40" s="10" t="s">
        <v>103</v>
      </c>
      <c r="R40" s="10"/>
      <c r="S40" s="10" t="s">
        <v>141</v>
      </c>
      <c r="T40" s="10"/>
      <c r="U40" s="233" t="s">
        <v>43</v>
      </c>
      <c r="V40" s="70"/>
      <c r="W40" s="51"/>
    </row>
    <row r="41" spans="1:22" ht="24" customHeight="1" thickBot="1" thickTop="1">
      <c r="A41" s="3"/>
      <c r="B41" s="11"/>
      <c r="C41" s="49" t="s">
        <v>9</v>
      </c>
      <c r="D41" s="472" t="s">
        <v>5</v>
      </c>
      <c r="E41" s="472"/>
      <c r="F41" s="472"/>
      <c r="G41" s="46"/>
      <c r="H41" s="3"/>
      <c r="I41" s="47"/>
      <c r="J41" s="3"/>
      <c r="K41" s="256">
        <f>IF('YEAR 1'!$U$4&gt;=5,'YEAR 4'!K41,0)</f>
        <v>0</v>
      </c>
      <c r="L41" s="44"/>
      <c r="M41" s="256">
        <f>IF('YEAR 1'!$U$4&gt;=5,'YEAR 4'!M41,0)</f>
        <v>0</v>
      </c>
      <c r="N41" s="266"/>
      <c r="O41" s="256">
        <f>IF('YEAR 1'!$U$4&gt;=5,'YEAR 4'!O41,0)</f>
        <v>0</v>
      </c>
      <c r="P41" s="266"/>
      <c r="Q41" s="256">
        <f>IF('YEAR 1'!$U$4&gt;=5,'YEAR 4'!Q41,0)</f>
        <v>0</v>
      </c>
      <c r="R41" s="44"/>
      <c r="S41" s="256">
        <f>IF('YEAR 1'!$U$4&gt;=5,('YEAR 4'!S41*'YEAR 4'!$U$37)+'YEAR 4'!S41,0)</f>
        <v>0</v>
      </c>
      <c r="T41" s="44"/>
      <c r="U41" s="284">
        <f>'YEAR 4'!U41+S41</f>
        <v>0</v>
      </c>
      <c r="V41" s="71"/>
    </row>
    <row r="42" spans="1:22" ht="5.25" customHeight="1" thickBot="1" thickTop="1">
      <c r="A42" s="3"/>
      <c r="B42" s="11"/>
      <c r="C42" s="49"/>
      <c r="D42" s="45"/>
      <c r="E42" s="45"/>
      <c r="F42" s="46"/>
      <c r="G42" s="46"/>
      <c r="H42" s="46"/>
      <c r="I42" s="47"/>
      <c r="J42" s="3"/>
      <c r="K42" s="44"/>
      <c r="L42" s="44"/>
      <c r="M42" s="266"/>
      <c r="N42" s="266"/>
      <c r="O42" s="266"/>
      <c r="P42" s="266"/>
      <c r="Q42" s="266"/>
      <c r="R42" s="44"/>
      <c r="S42" s="44"/>
      <c r="T42" s="44"/>
      <c r="U42" s="231"/>
      <c r="V42" s="71"/>
    </row>
    <row r="43" spans="1:22" ht="24" customHeight="1" thickBot="1" thickTop="1">
      <c r="A43" s="3"/>
      <c r="B43" s="11"/>
      <c r="C43" s="49" t="s">
        <v>10</v>
      </c>
      <c r="D43" s="472" t="s">
        <v>187</v>
      </c>
      <c r="E43" s="472"/>
      <c r="F43" s="472"/>
      <c r="G43" s="391"/>
      <c r="H43" s="391"/>
      <c r="I43" s="47"/>
      <c r="J43" s="3"/>
      <c r="K43" s="256">
        <f>IF('YEAR 1'!$U$4&gt;=5,'YEAR 4'!K43,0)</f>
        <v>0</v>
      </c>
      <c r="L43" s="44"/>
      <c r="M43" s="256">
        <f>IF('YEAR 1'!$U$4&gt;=5,'YEAR 4'!M43,0)</f>
        <v>0</v>
      </c>
      <c r="N43" s="266"/>
      <c r="O43" s="256">
        <f>IF('YEAR 1'!$U$4&gt;=5,'YEAR 4'!O43,0)</f>
        <v>0</v>
      </c>
      <c r="P43" s="266"/>
      <c r="Q43" s="256">
        <f>IF('YEAR 1'!$U$4&gt;=5,'YEAR 4'!Q43,0)</f>
        <v>0</v>
      </c>
      <c r="R43" s="44"/>
      <c r="S43" s="256">
        <f>IF('YEAR 1'!$U$4&gt;=5,('YEAR 4'!S43*'YEAR 4'!$U$37)+'YEAR 4'!S43,0)</f>
        <v>0</v>
      </c>
      <c r="T43" s="44"/>
      <c r="U43" s="284">
        <f>'YEAR 4'!U43+S43</f>
        <v>0</v>
      </c>
      <c r="V43" s="71"/>
    </row>
    <row r="44" spans="1:22" ht="5.25" customHeight="1" thickTop="1">
      <c r="A44" s="3"/>
      <c r="B44" s="11"/>
      <c r="C44" s="49"/>
      <c r="D44" s="45"/>
      <c r="E44" s="45"/>
      <c r="F44" s="46"/>
      <c r="G44" s="46"/>
      <c r="H44" s="46"/>
      <c r="I44" s="47"/>
      <c r="J44" s="3"/>
      <c r="K44" s="44"/>
      <c r="L44" s="44"/>
      <c r="M44" s="266"/>
      <c r="N44" s="266"/>
      <c r="O44" s="267"/>
      <c r="P44" s="266"/>
      <c r="Q44" s="266"/>
      <c r="R44" s="44"/>
      <c r="S44" s="44"/>
      <c r="T44" s="44"/>
      <c r="U44" s="231"/>
      <c r="V44" s="71"/>
    </row>
    <row r="45" spans="1:23" s="5" customFormat="1" ht="10.5" customHeight="1">
      <c r="A45" s="8"/>
      <c r="B45" s="6"/>
      <c r="C45" s="8"/>
      <c r="D45" s="395"/>
      <c r="E45" s="395"/>
      <c r="F45" s="395"/>
      <c r="G45" s="9"/>
      <c r="H45" s="8"/>
      <c r="I45" s="10"/>
      <c r="J45" s="10"/>
      <c r="K45" s="201" t="s">
        <v>135</v>
      </c>
      <c r="L45" s="201"/>
      <c r="M45" s="201" t="s">
        <v>20</v>
      </c>
      <c r="N45" s="201"/>
      <c r="O45" s="201" t="s">
        <v>20</v>
      </c>
      <c r="P45" s="85"/>
      <c r="Q45" s="201" t="s">
        <v>20</v>
      </c>
      <c r="R45" s="201"/>
      <c r="S45" s="489"/>
      <c r="T45" s="489"/>
      <c r="U45" s="280"/>
      <c r="V45" s="70"/>
      <c r="W45" s="51"/>
    </row>
    <row r="46" spans="1:23" s="5" customFormat="1" ht="27" customHeight="1" thickBot="1">
      <c r="A46" s="8"/>
      <c r="B46" s="6"/>
      <c r="C46" s="390" t="s">
        <v>8</v>
      </c>
      <c r="D46" s="396"/>
      <c r="E46" s="91"/>
      <c r="F46" s="9"/>
      <c r="G46" s="16"/>
      <c r="H46" s="10" t="s">
        <v>7</v>
      </c>
      <c r="I46" s="10"/>
      <c r="J46" s="10"/>
      <c r="K46" s="201" t="s">
        <v>36</v>
      </c>
      <c r="L46" s="201"/>
      <c r="M46" s="201" t="s">
        <v>37</v>
      </c>
      <c r="N46" s="85"/>
      <c r="O46" s="201" t="s">
        <v>38</v>
      </c>
      <c r="P46" s="85"/>
      <c r="Q46" s="201" t="s">
        <v>39</v>
      </c>
      <c r="R46" s="201"/>
      <c r="S46" s="201" t="s">
        <v>141</v>
      </c>
      <c r="T46" s="201"/>
      <c r="U46" s="349" t="s">
        <v>126</v>
      </c>
      <c r="V46" s="70"/>
      <c r="W46" s="51"/>
    </row>
    <row r="47" spans="1:22" ht="24" customHeight="1" thickBot="1" thickTop="1">
      <c r="A47" s="3"/>
      <c r="B47" s="11"/>
      <c r="C47" s="49" t="s">
        <v>12</v>
      </c>
      <c r="D47" s="405" t="s">
        <v>6</v>
      </c>
      <c r="E47" s="405"/>
      <c r="F47" s="405"/>
      <c r="G47" s="405"/>
      <c r="H47" s="256">
        <f>IF('YEAR 1'!$U$4&gt;=5,'YEAR 4'!H47,0)</f>
        <v>0</v>
      </c>
      <c r="I47" s="47"/>
      <c r="J47" s="3"/>
      <c r="K47" s="256">
        <f>IF('YEAR 1'!$U$4&gt;=5,('YEAR 4'!K47*'YEAR 4'!$U$37)+'YEAR 4'!K47,0)</f>
        <v>0</v>
      </c>
      <c r="L47" s="44"/>
      <c r="M47" s="256">
        <f>IF('YEAR 1'!$U$4&gt;=5,('YEAR 4'!M47*'YEAR 4'!$U$37)+'YEAR 4'!M47,0)</f>
        <v>0</v>
      </c>
      <c r="N47" s="44"/>
      <c r="O47" s="256">
        <f>IF('YEAR 1'!$U$4&gt;=5,('YEAR 4'!O47*'YEAR 4'!$U$37)+'YEAR 4'!O47,0)</f>
        <v>0</v>
      </c>
      <c r="P47" s="44"/>
      <c r="Q47" s="256">
        <f>IF('YEAR 1'!$U$4&gt;=5,('YEAR 4'!Q47*'YEAR 4'!$U$37)+'YEAR 4'!Q47,0)</f>
        <v>0</v>
      </c>
      <c r="R47" s="44"/>
      <c r="S47" s="256">
        <f>SUM(K47:Q47)</f>
        <v>0</v>
      </c>
      <c r="T47" s="44"/>
      <c r="U47" s="284">
        <f>'YEAR 4'!U47+S47</f>
        <v>0</v>
      </c>
      <c r="V47" s="71"/>
    </row>
    <row r="48" spans="1:22" ht="5.25" customHeight="1" thickBot="1" thickTop="1">
      <c r="A48" s="3"/>
      <c r="B48" s="11"/>
      <c r="C48" s="49"/>
      <c r="D48" s="241"/>
      <c r="E48" s="241"/>
      <c r="F48" s="239"/>
      <c r="G48" s="239"/>
      <c r="H48" s="350"/>
      <c r="I48" s="47"/>
      <c r="J48" s="3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231"/>
      <c r="V48" s="71"/>
    </row>
    <row r="49" spans="1:22" ht="24" customHeight="1" thickBot="1" thickTop="1">
      <c r="A49" s="3"/>
      <c r="B49" s="11"/>
      <c r="C49" s="49" t="s">
        <v>13</v>
      </c>
      <c r="D49" s="405" t="s">
        <v>176</v>
      </c>
      <c r="E49" s="405"/>
      <c r="F49" s="405"/>
      <c r="G49" s="243"/>
      <c r="H49" s="256">
        <f>IF('YEAR 1'!$U$4&gt;=5,'YEAR 4'!H49,0)</f>
        <v>0</v>
      </c>
      <c r="I49" s="3"/>
      <c r="J49" s="13"/>
      <c r="K49" s="256">
        <f>IF('YEAR 1'!$U$4&gt;=5,('YEAR 4'!K49*'YEAR 4'!$U$37)+'YEAR 4'!K49,0)</f>
        <v>0</v>
      </c>
      <c r="L49" s="202"/>
      <c r="M49" s="256">
        <f>IF('YEAR 1'!$U$4&gt;=5,('YEAR 4'!M49*'YEAR 4'!$U$37)+'YEAR 4'!M49,0)</f>
        <v>0</v>
      </c>
      <c r="N49" s="44"/>
      <c r="O49" s="256">
        <f>IF('YEAR 1'!$U$4&gt;=5,('YEAR 4'!O49*'YEAR 4'!$U$37)+'YEAR 4'!O49,0)</f>
        <v>0</v>
      </c>
      <c r="P49" s="44"/>
      <c r="Q49" s="256">
        <f>IF('YEAR 1'!$U$4&gt;=5,('YEAR 4'!Q49*'YEAR 4'!$U$37)+'YEAR 4'!Q49,0)</f>
        <v>0</v>
      </c>
      <c r="R49" s="44"/>
      <c r="S49" s="256">
        <f>SUM(K49:Q49)</f>
        <v>0</v>
      </c>
      <c r="T49" s="44"/>
      <c r="U49" s="284">
        <f>'YEAR 4'!U49+S49</f>
        <v>0</v>
      </c>
      <c r="V49" s="71"/>
    </row>
    <row r="50" spans="1:22" ht="5.25" customHeight="1" thickBot="1" thickTop="1">
      <c r="A50" s="3"/>
      <c r="B50" s="11"/>
      <c r="C50" s="49"/>
      <c r="D50" s="241"/>
      <c r="E50" s="241"/>
      <c r="F50" s="239"/>
      <c r="G50" s="239"/>
      <c r="H50" s="350"/>
      <c r="I50" s="46"/>
      <c r="J50" s="13"/>
      <c r="K50" s="44"/>
      <c r="L50" s="202"/>
      <c r="M50" s="44"/>
      <c r="N50" s="44"/>
      <c r="O50" s="44"/>
      <c r="P50" s="44"/>
      <c r="Q50" s="44"/>
      <c r="R50" s="44"/>
      <c r="S50" s="44"/>
      <c r="T50" s="44"/>
      <c r="U50" s="231"/>
      <c r="V50" s="71"/>
    </row>
    <row r="51" spans="1:22" ht="24" customHeight="1" thickBot="1" thickTop="1">
      <c r="A51" s="3"/>
      <c r="B51" s="11"/>
      <c r="C51" s="49" t="s">
        <v>15</v>
      </c>
      <c r="D51" s="405" t="s">
        <v>178</v>
      </c>
      <c r="E51" s="463"/>
      <c r="F51" s="463"/>
      <c r="G51" s="463"/>
      <c r="H51" s="256">
        <f>IF('YEAR 1'!$U$4&gt;=5,'YEAR 4'!H51,0)</f>
        <v>0</v>
      </c>
      <c r="I51" s="47"/>
      <c r="J51" s="3"/>
      <c r="K51" s="256">
        <f>IF('YEAR 1'!$U$4&gt;=5,('YEAR 4'!K51*'YEAR 4'!$U$37)+'YEAR 4'!K51,0)</f>
        <v>0</v>
      </c>
      <c r="L51" s="44"/>
      <c r="M51" s="256">
        <f>IF('YEAR 1'!$U$4&gt;=5,('YEAR 4'!M51*'YEAR 4'!$U$37)+'YEAR 4'!M51,0)</f>
        <v>0</v>
      </c>
      <c r="N51" s="44"/>
      <c r="O51" s="256">
        <f>IF('YEAR 1'!$U$4&gt;=5,('YEAR 4'!O51*'YEAR 4'!$U$37)+'YEAR 4'!O51,0)</f>
        <v>0</v>
      </c>
      <c r="P51" s="44"/>
      <c r="Q51" s="256">
        <f>IF('YEAR 1'!$U$4&gt;=5,('YEAR 4'!Q51*'YEAR 4'!$U$37)+'YEAR 4'!Q51,0)</f>
        <v>0</v>
      </c>
      <c r="R51" s="44"/>
      <c r="S51" s="256">
        <f>SUM(K51:Q51)</f>
        <v>0</v>
      </c>
      <c r="T51" s="44"/>
      <c r="U51" s="284">
        <f>'YEAR 4'!U51+S51</f>
        <v>0</v>
      </c>
      <c r="V51" s="71"/>
    </row>
    <row r="52" spans="1:22" ht="5.25" customHeight="1" thickTop="1">
      <c r="A52" s="3"/>
      <c r="B52" s="11"/>
      <c r="C52" s="49"/>
      <c r="E52" s="239"/>
      <c r="F52" s="242"/>
      <c r="G52" s="242"/>
      <c r="H52" s="245"/>
      <c r="I52" s="47"/>
      <c r="J52" s="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31"/>
      <c r="V52" s="71"/>
    </row>
    <row r="53" spans="1:23" s="5" customFormat="1" ht="21.75" customHeight="1" thickBot="1">
      <c r="A53" s="8"/>
      <c r="B53" s="63"/>
      <c r="C53" s="64"/>
      <c r="D53" s="65"/>
      <c r="E53" s="65"/>
      <c r="F53" s="17" t="s">
        <v>44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>
        <f>SUM(S41:S52)</f>
        <v>0</v>
      </c>
      <c r="T53" s="17"/>
      <c r="U53" s="75">
        <f>SUM(U41:U52)</f>
        <v>0</v>
      </c>
      <c r="V53" s="73"/>
      <c r="W53" s="52"/>
    </row>
    <row r="54" spans="1:23" s="5" customFormat="1" ht="8.25" customHeight="1" thickBot="1">
      <c r="A54" s="8"/>
      <c r="B54" s="8"/>
      <c r="C54" s="76"/>
      <c r="D54" s="22"/>
      <c r="E54" s="2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52"/>
      <c r="V54" s="52"/>
      <c r="W54" s="52"/>
    </row>
    <row r="55" spans="1:23" s="150" customFormat="1" ht="26.25" customHeight="1" thickBot="1">
      <c r="A55" s="157"/>
      <c r="B55" s="431" t="s">
        <v>93</v>
      </c>
      <c r="C55" s="432"/>
      <c r="D55" s="367" t="s">
        <v>94</v>
      </c>
      <c r="E55" s="367"/>
      <c r="F55" s="367"/>
      <c r="G55" s="161"/>
      <c r="H55" s="421" t="s">
        <v>161</v>
      </c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149"/>
      <c r="U55" s="161"/>
      <c r="V55" s="162"/>
      <c r="W55" s="163"/>
    </row>
    <row r="56" spans="1:23" s="5" customFormat="1" ht="5.25" customHeight="1">
      <c r="A56" s="8"/>
      <c r="B56" s="2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50"/>
      <c r="V56" s="70"/>
      <c r="W56" s="51"/>
    </row>
    <row r="57" spans="1:23" s="5" customFormat="1" ht="11.25" customHeight="1">
      <c r="A57" s="8"/>
      <c r="B57" s="28"/>
      <c r="C57" s="8"/>
      <c r="D57" s="8"/>
      <c r="E57" s="8"/>
      <c r="F57" s="8"/>
      <c r="G57" s="8"/>
      <c r="H57" s="22"/>
      <c r="I57" s="8"/>
      <c r="J57" s="8"/>
      <c r="K57" s="22"/>
      <c r="L57" s="8"/>
      <c r="M57" s="22"/>
      <c r="N57" s="22"/>
      <c r="O57" s="22"/>
      <c r="P57" s="22"/>
      <c r="Q57" s="22"/>
      <c r="R57" s="8"/>
      <c r="S57" s="394"/>
      <c r="T57" s="394"/>
      <c r="U57" s="50"/>
      <c r="V57" s="70"/>
      <c r="W57" s="51"/>
    </row>
    <row r="58" spans="1:23" s="5" customFormat="1" ht="25.5" customHeight="1" thickBot="1">
      <c r="A58" s="8"/>
      <c r="B58" s="197"/>
      <c r="C58" s="403" t="s">
        <v>7</v>
      </c>
      <c r="D58" s="391"/>
      <c r="E58" s="53"/>
      <c r="G58" s="8"/>
      <c r="H58" s="10"/>
      <c r="I58" s="8"/>
      <c r="J58" s="8"/>
      <c r="K58" s="201"/>
      <c r="L58" s="85"/>
      <c r="M58" s="22" t="s">
        <v>40</v>
      </c>
      <c r="N58" s="85"/>
      <c r="O58" s="417" t="s">
        <v>125</v>
      </c>
      <c r="P58" s="411"/>
      <c r="Q58" s="411"/>
      <c r="R58" s="10"/>
      <c r="S58" s="10" t="s">
        <v>141</v>
      </c>
      <c r="T58" s="10"/>
      <c r="U58" s="69" t="s">
        <v>126</v>
      </c>
      <c r="V58" s="70"/>
      <c r="W58" s="51"/>
    </row>
    <row r="59" spans="1:23" s="5" customFormat="1" ht="24" customHeight="1" thickBot="1" thickTop="1">
      <c r="A59" s="8"/>
      <c r="B59" s="195" t="s">
        <v>9</v>
      </c>
      <c r="C59" s="345">
        <f>IF('YEAR 1'!$U$4&gt;=5,COUNTA('YEAR 1'!D16:F32)+D32,0)</f>
        <v>0</v>
      </c>
      <c r="D59" s="418" t="s">
        <v>4</v>
      </c>
      <c r="E59" s="473"/>
      <c r="F59" s="473"/>
      <c r="G59" s="473"/>
      <c r="H59" s="473"/>
      <c r="I59" s="48"/>
      <c r="J59" s="8"/>
      <c r="L59" s="85"/>
      <c r="M59" s="339">
        <f>'YEAR 4'!M58</f>
        <v>0.252</v>
      </c>
      <c r="N59" s="85"/>
      <c r="O59" s="386">
        <f>S33</f>
        <v>0</v>
      </c>
      <c r="P59" s="384"/>
      <c r="Q59" s="385"/>
      <c r="R59" s="85"/>
      <c r="S59" s="271">
        <f>$M59*O59</f>
        <v>0</v>
      </c>
      <c r="T59" s="85"/>
      <c r="U59" s="284">
        <f>'YEAR 4'!U58+S59</f>
        <v>0</v>
      </c>
      <c r="V59" s="71"/>
      <c r="W59" s="34"/>
    </row>
    <row r="60" spans="1:23" s="5" customFormat="1" ht="5.25" customHeight="1" thickBot="1" thickTop="1">
      <c r="A60" s="8"/>
      <c r="B60" s="196"/>
      <c r="C60" s="216"/>
      <c r="D60" s="205"/>
      <c r="E60" s="205"/>
      <c r="F60" s="205"/>
      <c r="G60" s="205"/>
      <c r="H60" s="206"/>
      <c r="I60" s="9"/>
      <c r="J60" s="8"/>
      <c r="K60" s="203"/>
      <c r="L60" s="85"/>
      <c r="M60" s="85"/>
      <c r="N60" s="85"/>
      <c r="O60" s="204"/>
      <c r="P60" s="204"/>
      <c r="Q60" s="204"/>
      <c r="R60" s="85"/>
      <c r="S60" s="85"/>
      <c r="T60" s="85"/>
      <c r="U60" s="280"/>
      <c r="V60" s="70"/>
      <c r="W60" s="51"/>
    </row>
    <row r="61" spans="1:22" ht="24" customHeight="1" thickBot="1" thickTop="1">
      <c r="A61" s="3"/>
      <c r="B61" s="195" t="s">
        <v>10</v>
      </c>
      <c r="C61" s="345">
        <f>IF('YEAR 1'!$U$4&gt;=5,K41,0)</f>
        <v>0</v>
      </c>
      <c r="D61" s="413" t="s">
        <v>5</v>
      </c>
      <c r="E61" s="473"/>
      <c r="F61" s="473"/>
      <c r="G61" s="473"/>
      <c r="H61" s="473"/>
      <c r="I61" s="47"/>
      <c r="J61" s="3"/>
      <c r="L61" s="44"/>
      <c r="M61" s="339">
        <f>'YEAR 4'!M60</f>
        <v>0.252</v>
      </c>
      <c r="N61" s="44"/>
      <c r="O61" s="386">
        <f>S41</f>
        <v>0</v>
      </c>
      <c r="P61" s="384"/>
      <c r="Q61" s="385"/>
      <c r="R61" s="44"/>
      <c r="S61" s="271">
        <f>$M61*O61</f>
        <v>0</v>
      </c>
      <c r="T61" s="44"/>
      <c r="U61" s="284">
        <f>'YEAR 4'!U60+S61</f>
        <v>0</v>
      </c>
      <c r="V61" s="71"/>
    </row>
    <row r="62" spans="1:23" s="5" customFormat="1" ht="5.25" customHeight="1" thickBot="1" thickTop="1">
      <c r="A62" s="8"/>
      <c r="B62" s="196"/>
      <c r="C62" s="216"/>
      <c r="D62" s="205"/>
      <c r="E62" s="205"/>
      <c r="F62" s="205"/>
      <c r="G62" s="205"/>
      <c r="H62" s="206"/>
      <c r="I62" s="9"/>
      <c r="J62" s="8"/>
      <c r="K62" s="203"/>
      <c r="L62" s="85"/>
      <c r="M62" s="85"/>
      <c r="N62" s="85"/>
      <c r="O62" s="204"/>
      <c r="P62" s="204"/>
      <c r="Q62" s="204"/>
      <c r="R62" s="85"/>
      <c r="S62" s="85"/>
      <c r="T62" s="85"/>
      <c r="U62" s="280"/>
      <c r="V62" s="70"/>
      <c r="W62" s="51"/>
    </row>
    <row r="63" spans="1:22" ht="24" customHeight="1" thickBot="1" thickTop="1">
      <c r="A63" s="3"/>
      <c r="B63" s="195" t="s">
        <v>11</v>
      </c>
      <c r="C63" s="345">
        <f>IF('YEAR 1'!$U$4&gt;=5,K43,0)</f>
        <v>0</v>
      </c>
      <c r="D63" s="413" t="s">
        <v>186</v>
      </c>
      <c r="E63" s="473"/>
      <c r="F63" s="473"/>
      <c r="G63" s="473"/>
      <c r="H63" s="473"/>
      <c r="I63" s="47"/>
      <c r="J63" s="3"/>
      <c r="L63" s="44"/>
      <c r="M63" s="339">
        <f>'YEAR 4'!M62</f>
        <v>0.252</v>
      </c>
      <c r="N63" s="44"/>
      <c r="O63" s="360">
        <f>$S43</f>
        <v>0</v>
      </c>
      <c r="P63" s="384"/>
      <c r="Q63" s="385"/>
      <c r="R63" s="44"/>
      <c r="S63" s="271">
        <f>$M63*O63</f>
        <v>0</v>
      </c>
      <c r="T63" s="44"/>
      <c r="U63" s="284">
        <f>'YEAR 4'!U62+S63</f>
        <v>0</v>
      </c>
      <c r="V63" s="71"/>
    </row>
    <row r="64" spans="1:23" s="5" customFormat="1" ht="5.25" customHeight="1" thickBot="1" thickTop="1">
      <c r="A64" s="8"/>
      <c r="B64" s="196"/>
      <c r="C64" s="216"/>
      <c r="D64" s="205"/>
      <c r="E64" s="205"/>
      <c r="F64" s="205"/>
      <c r="G64" s="205"/>
      <c r="H64" s="207"/>
      <c r="I64" s="9"/>
      <c r="J64" s="8"/>
      <c r="K64" s="203"/>
      <c r="L64" s="85"/>
      <c r="M64" s="85"/>
      <c r="N64" s="85"/>
      <c r="O64" s="204"/>
      <c r="P64" s="204"/>
      <c r="Q64" s="204"/>
      <c r="R64" s="85"/>
      <c r="S64" s="85"/>
      <c r="T64" s="85"/>
      <c r="U64" s="280"/>
      <c r="V64" s="70"/>
      <c r="W64" s="51"/>
    </row>
    <row r="65" spans="1:22" ht="24" customHeight="1" thickBot="1" thickTop="1">
      <c r="A65" s="3"/>
      <c r="B65" s="195" t="s">
        <v>13</v>
      </c>
      <c r="C65" s="345">
        <f>IF('YEAR 1'!$U$4&gt;=5,H47,0)</f>
        <v>0</v>
      </c>
      <c r="D65" s="413" t="s">
        <v>6</v>
      </c>
      <c r="E65" s="473"/>
      <c r="F65" s="473"/>
      <c r="G65" s="473"/>
      <c r="H65" s="473"/>
      <c r="I65" s="47"/>
      <c r="J65" s="3"/>
      <c r="L65" s="44"/>
      <c r="M65" s="339">
        <f>'YEAR 4'!M64</f>
        <v>0.252</v>
      </c>
      <c r="N65" s="44"/>
      <c r="O65" s="360">
        <f>$S47</f>
        <v>0</v>
      </c>
      <c r="P65" s="384"/>
      <c r="Q65" s="385"/>
      <c r="R65" s="44"/>
      <c r="S65" s="271">
        <f>$M65*O65</f>
        <v>0</v>
      </c>
      <c r="T65" s="44"/>
      <c r="U65" s="284">
        <f>'YEAR 4'!U64+S65</f>
        <v>0</v>
      </c>
      <c r="V65" s="71"/>
    </row>
    <row r="66" spans="1:23" s="5" customFormat="1" ht="5.25" customHeight="1" thickBot="1" thickTop="1">
      <c r="A66" s="8"/>
      <c r="B66" s="196"/>
      <c r="C66" s="216"/>
      <c r="D66" s="205"/>
      <c r="E66" s="205"/>
      <c r="F66" s="205"/>
      <c r="G66" s="205"/>
      <c r="H66" s="207"/>
      <c r="I66" s="9"/>
      <c r="J66" s="8"/>
      <c r="K66" s="203"/>
      <c r="L66" s="85"/>
      <c r="M66" s="85"/>
      <c r="N66" s="85"/>
      <c r="O66" s="204"/>
      <c r="P66" s="204"/>
      <c r="Q66" s="204"/>
      <c r="R66" s="85"/>
      <c r="S66" s="85"/>
      <c r="T66" s="85"/>
      <c r="U66" s="280"/>
      <c r="V66" s="70"/>
      <c r="W66" s="51"/>
    </row>
    <row r="67" spans="1:22" ht="24" customHeight="1" thickBot="1" thickTop="1">
      <c r="A67" s="3"/>
      <c r="B67" s="195" t="s">
        <v>14</v>
      </c>
      <c r="C67" s="345">
        <f>IF('YEAR 1'!$U$4&gt;=5,H49,0)</f>
        <v>0</v>
      </c>
      <c r="D67" s="413" t="s">
        <v>180</v>
      </c>
      <c r="E67" s="475"/>
      <c r="F67" s="475"/>
      <c r="G67" s="475"/>
      <c r="H67" s="475"/>
      <c r="I67" s="46"/>
      <c r="J67" s="13"/>
      <c r="L67" s="202"/>
      <c r="M67" s="339">
        <f>'YEAR 4'!M66</f>
        <v>0.023</v>
      </c>
      <c r="N67" s="44"/>
      <c r="O67" s="360">
        <f>$S49</f>
        <v>0</v>
      </c>
      <c r="P67" s="384"/>
      <c r="Q67" s="385"/>
      <c r="R67" s="44"/>
      <c r="S67" s="271">
        <f>$M67*O67</f>
        <v>0</v>
      </c>
      <c r="T67" s="44"/>
      <c r="U67" s="284">
        <f>'YEAR 4'!U66+S67</f>
        <v>0</v>
      </c>
      <c r="V67" s="71"/>
    </row>
    <row r="68" spans="1:23" s="5" customFormat="1" ht="5.25" customHeight="1" thickBot="1" thickTop="1">
      <c r="A68" s="8"/>
      <c r="B68" s="196"/>
      <c r="C68" s="216"/>
      <c r="D68" s="205"/>
      <c r="E68" s="205"/>
      <c r="F68" s="205"/>
      <c r="G68" s="205"/>
      <c r="H68" s="207"/>
      <c r="I68" s="9"/>
      <c r="J68" s="8"/>
      <c r="K68" s="203"/>
      <c r="L68" s="85"/>
      <c r="M68" s="85"/>
      <c r="N68" s="85"/>
      <c r="O68" s="204"/>
      <c r="P68" s="204"/>
      <c r="Q68" s="204"/>
      <c r="R68" s="85"/>
      <c r="S68" s="85"/>
      <c r="T68" s="85"/>
      <c r="U68" s="280"/>
      <c r="V68" s="70"/>
      <c r="W68" s="51"/>
    </row>
    <row r="69" spans="1:22" ht="24" customHeight="1" thickBot="1" thickTop="1">
      <c r="A69" s="3"/>
      <c r="B69" s="195" t="s">
        <v>16</v>
      </c>
      <c r="C69" s="345">
        <f>IF('YEAR 1'!$U$4&gt;=5,H51,0)</f>
        <v>0</v>
      </c>
      <c r="D69" s="413" t="s">
        <v>189</v>
      </c>
      <c r="E69" s="473"/>
      <c r="F69" s="473"/>
      <c r="G69" s="473"/>
      <c r="H69" s="473"/>
      <c r="I69" s="47"/>
      <c r="J69" s="3"/>
      <c r="L69" s="44"/>
      <c r="M69" s="339">
        <f>'YEAR 4'!M68</f>
        <v>0.36</v>
      </c>
      <c r="N69" s="44"/>
      <c r="O69" s="360">
        <f>$S51</f>
        <v>0</v>
      </c>
      <c r="P69" s="384"/>
      <c r="Q69" s="385"/>
      <c r="R69" s="44"/>
      <c r="S69" s="271">
        <f>$M69*O69</f>
        <v>0</v>
      </c>
      <c r="T69" s="44"/>
      <c r="U69" s="284">
        <f>'YEAR 4'!U68+S69</f>
        <v>0</v>
      </c>
      <c r="V69" s="71"/>
    </row>
    <row r="70" spans="1:23" s="5" customFormat="1" ht="5.25" customHeight="1" thickTop="1">
      <c r="A70" s="8"/>
      <c r="B70" s="196"/>
      <c r="C70" s="216"/>
      <c r="D70" s="205"/>
      <c r="E70" s="205"/>
      <c r="F70" s="205"/>
      <c r="G70" s="205"/>
      <c r="H70" s="207"/>
      <c r="I70" s="9"/>
      <c r="J70" s="8"/>
      <c r="K70" s="203"/>
      <c r="L70" s="85"/>
      <c r="M70" s="85"/>
      <c r="N70" s="85"/>
      <c r="O70" s="204"/>
      <c r="P70" s="204"/>
      <c r="Q70" s="204"/>
      <c r="R70" s="85"/>
      <c r="S70" s="85"/>
      <c r="T70" s="85"/>
      <c r="U70" s="280"/>
      <c r="V70" s="70"/>
      <c r="W70" s="51"/>
    </row>
    <row r="71" spans="1:23" s="5" customFormat="1" ht="24" customHeight="1" thickBot="1">
      <c r="A71" s="8"/>
      <c r="B71" s="63"/>
      <c r="C71" s="64"/>
      <c r="D71" s="66"/>
      <c r="E71" s="66"/>
      <c r="F71" s="17" t="s">
        <v>45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f>SUM(S59:S70)</f>
        <v>0</v>
      </c>
      <c r="T71" s="17"/>
      <c r="U71" s="75">
        <f>SUM(U59:U70)</f>
        <v>0</v>
      </c>
      <c r="V71" s="73"/>
      <c r="W71" s="52"/>
    </row>
    <row r="72" spans="2:23" s="78" customFormat="1" ht="24" customHeight="1" thickBot="1">
      <c r="B72" s="287" t="s">
        <v>52</v>
      </c>
      <c r="C72" s="344"/>
      <c r="S72" s="287">
        <f>S33+S53+S71</f>
        <v>0</v>
      </c>
      <c r="T72" s="79"/>
      <c r="U72" s="287">
        <f>U33+U53+U71</f>
        <v>0</v>
      </c>
      <c r="V72" s="80"/>
      <c r="W72" s="81"/>
    </row>
    <row r="73" spans="1:24" s="150" customFormat="1" ht="24" customHeight="1" thickBot="1">
      <c r="A73" s="157"/>
      <c r="B73" s="285" t="s">
        <v>95</v>
      </c>
      <c r="C73" s="158"/>
      <c r="D73" s="367" t="s">
        <v>96</v>
      </c>
      <c r="E73" s="367"/>
      <c r="F73" s="367"/>
      <c r="G73" s="367"/>
      <c r="H73" s="367"/>
      <c r="I73" s="367"/>
      <c r="J73" s="367"/>
      <c r="K73" s="367"/>
      <c r="L73" s="367"/>
      <c r="M73" s="367"/>
      <c r="N73" s="154"/>
      <c r="O73" s="154"/>
      <c r="P73" s="154"/>
      <c r="Q73" s="154"/>
      <c r="R73" s="154"/>
      <c r="S73" s="154"/>
      <c r="T73" s="154"/>
      <c r="U73" s="419"/>
      <c r="V73" s="420"/>
      <c r="W73" s="160"/>
      <c r="X73" s="157"/>
    </row>
    <row r="74" spans="1:24" s="5" customFormat="1" ht="5.25" customHeight="1">
      <c r="A74" s="8"/>
      <c r="B74" s="2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459" t="s">
        <v>126</v>
      </c>
      <c r="V74" s="70"/>
      <c r="W74" s="51"/>
      <c r="X74" s="8"/>
    </row>
    <row r="75" spans="1:23" s="5" customFormat="1" ht="24" customHeight="1" thickBot="1">
      <c r="A75" s="8"/>
      <c r="B75" s="6"/>
      <c r="C75" s="8"/>
      <c r="D75" s="390" t="s">
        <v>41</v>
      </c>
      <c r="E75" s="390"/>
      <c r="F75" s="391"/>
      <c r="G75" s="8"/>
      <c r="H75" s="18"/>
      <c r="I75" s="8"/>
      <c r="J75" s="8"/>
      <c r="K75" s="22"/>
      <c r="L75" s="8"/>
      <c r="M75" s="10"/>
      <c r="N75" s="8"/>
      <c r="O75" s="10"/>
      <c r="P75" s="8"/>
      <c r="Q75" s="10"/>
      <c r="R75" s="10"/>
      <c r="S75" s="10" t="s">
        <v>151</v>
      </c>
      <c r="T75" s="10"/>
      <c r="U75" s="396"/>
      <c r="V75" s="70"/>
      <c r="W75" s="51"/>
    </row>
    <row r="76" spans="1:22" ht="24" customHeight="1" thickBot="1" thickTop="1">
      <c r="A76" s="3"/>
      <c r="B76" s="11"/>
      <c r="C76" s="12" t="s">
        <v>9</v>
      </c>
      <c r="D76" s="464">
        <f>IF('YEAR 1'!$U$4&gt;=5,IF('YEAR 1'!D80&gt;"",'YEAR 1'!D80,""),"")</f>
      </c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6"/>
      <c r="R76" s="44"/>
      <c r="S76" s="334">
        <f>IF('YEAR 1'!$U$4&gt;=5,'YEAR 4'!S75,0)</f>
        <v>0</v>
      </c>
      <c r="T76" s="44"/>
      <c r="U76" s="284">
        <f>'YEAR 4'!U75+S76</f>
        <v>0</v>
      </c>
      <c r="V76" s="71"/>
    </row>
    <row r="77" spans="1:23" s="58" customFormat="1" ht="6" customHeight="1" thickBot="1" thickTop="1">
      <c r="A77" s="44"/>
      <c r="B77" s="54"/>
      <c r="C77" s="55"/>
      <c r="D77" s="214"/>
      <c r="E77" s="214"/>
      <c r="F77" s="214"/>
      <c r="G77" s="214"/>
      <c r="H77" s="214"/>
      <c r="I77" s="215"/>
      <c r="J77" s="215"/>
      <c r="K77" s="215"/>
      <c r="L77" s="215"/>
      <c r="M77" s="215"/>
      <c r="N77" s="215"/>
      <c r="O77" s="215"/>
      <c r="P77" s="215"/>
      <c r="Q77" s="215"/>
      <c r="R77" s="44"/>
      <c r="S77" s="217"/>
      <c r="T77" s="44"/>
      <c r="U77" s="231"/>
      <c r="V77" s="88"/>
      <c r="W77" s="61"/>
    </row>
    <row r="78" spans="1:22" ht="24" customHeight="1" thickBot="1" thickTop="1">
      <c r="A78" s="3"/>
      <c r="B78" s="11"/>
      <c r="C78" s="12" t="s">
        <v>10</v>
      </c>
      <c r="D78" s="464">
        <f>IF('YEAR 1'!$U$4&gt;=5,IF('YEAR 1'!D82&gt;"",'YEAR 1'!D82,""),"")</f>
      </c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6"/>
      <c r="R78" s="44"/>
      <c r="S78" s="334">
        <f>IF('YEAR 1'!$U$4&gt;=5,'YEAR 4'!S77,0)</f>
        <v>0</v>
      </c>
      <c r="T78" s="44"/>
      <c r="U78" s="284">
        <f>'YEAR 4'!U77+S78</f>
        <v>0</v>
      </c>
      <c r="V78" s="71"/>
    </row>
    <row r="79" spans="1:23" s="58" customFormat="1" ht="6" customHeight="1" thickBot="1" thickTop="1">
      <c r="A79" s="44"/>
      <c r="B79" s="54"/>
      <c r="C79" s="55"/>
      <c r="D79" s="214"/>
      <c r="E79" s="214"/>
      <c r="F79" s="214"/>
      <c r="G79" s="214"/>
      <c r="H79" s="214"/>
      <c r="I79" s="215"/>
      <c r="J79" s="215"/>
      <c r="K79" s="215"/>
      <c r="L79" s="215"/>
      <c r="M79" s="215"/>
      <c r="N79" s="215"/>
      <c r="O79" s="215"/>
      <c r="P79" s="215"/>
      <c r="Q79" s="215"/>
      <c r="R79" s="44"/>
      <c r="S79" s="217"/>
      <c r="T79" s="44"/>
      <c r="U79" s="231"/>
      <c r="V79" s="88"/>
      <c r="W79" s="61"/>
    </row>
    <row r="80" spans="1:22" ht="24" customHeight="1" thickBot="1" thickTop="1">
      <c r="A80" s="3"/>
      <c r="B80" s="11"/>
      <c r="C80" s="12" t="s">
        <v>11</v>
      </c>
      <c r="D80" s="464">
        <f>IF('YEAR 1'!$U$4&gt;=5,IF('YEAR 1'!D84&gt;"",'YEAR 1'!D84,""),"")</f>
      </c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6"/>
      <c r="R80" s="44"/>
      <c r="S80" s="334">
        <f>IF('YEAR 1'!$U$4&gt;=5,'YEAR 4'!S79,0)</f>
        <v>0</v>
      </c>
      <c r="T80" s="44"/>
      <c r="U80" s="284">
        <f>'YEAR 4'!U79+S80</f>
        <v>0</v>
      </c>
      <c r="V80" s="71"/>
    </row>
    <row r="81" spans="1:23" s="58" customFormat="1" ht="6" customHeight="1" thickBot="1" thickTop="1">
      <c r="A81" s="44"/>
      <c r="B81" s="54"/>
      <c r="C81" s="55"/>
      <c r="D81" s="214"/>
      <c r="E81" s="214"/>
      <c r="F81" s="214"/>
      <c r="G81" s="214"/>
      <c r="H81" s="214"/>
      <c r="I81" s="215"/>
      <c r="J81" s="215"/>
      <c r="K81" s="215"/>
      <c r="L81" s="215"/>
      <c r="M81" s="215"/>
      <c r="N81" s="215"/>
      <c r="O81" s="215"/>
      <c r="P81" s="215"/>
      <c r="Q81" s="215"/>
      <c r="R81" s="44"/>
      <c r="S81" s="218"/>
      <c r="T81" s="44"/>
      <c r="U81" s="231"/>
      <c r="V81" s="88"/>
      <c r="W81" s="61"/>
    </row>
    <row r="82" spans="1:22" ht="24" customHeight="1" thickBot="1" thickTop="1">
      <c r="A82" s="3"/>
      <c r="B82" s="11"/>
      <c r="C82" s="12" t="s">
        <v>12</v>
      </c>
      <c r="D82" s="464">
        <f>IF('YEAR 1'!$U$4&gt;=5,IF('YEAR 1'!D86&gt;"",'YEAR 1'!D86,""),"")</f>
      </c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6"/>
      <c r="R82" s="44"/>
      <c r="S82" s="334">
        <f>IF('YEAR 1'!$U$4&gt;=5,'YEAR 4'!S81,0)</f>
        <v>0</v>
      </c>
      <c r="T82" s="44"/>
      <c r="U82" s="284">
        <f>'YEAR 4'!U81+S82</f>
        <v>0</v>
      </c>
      <c r="V82" s="71"/>
    </row>
    <row r="83" spans="1:23" s="58" customFormat="1" ht="6" customHeight="1" thickBot="1" thickTop="1">
      <c r="A83" s="44"/>
      <c r="B83" s="54"/>
      <c r="C83" s="55"/>
      <c r="D83" s="214"/>
      <c r="E83" s="214"/>
      <c r="F83" s="214"/>
      <c r="G83" s="214"/>
      <c r="H83" s="214"/>
      <c r="I83" s="215"/>
      <c r="J83" s="215"/>
      <c r="K83" s="215"/>
      <c r="L83" s="215"/>
      <c r="M83" s="215"/>
      <c r="N83" s="215"/>
      <c r="O83" s="215"/>
      <c r="P83" s="215"/>
      <c r="Q83" s="215"/>
      <c r="R83" s="44"/>
      <c r="S83" s="217"/>
      <c r="T83" s="44"/>
      <c r="U83" s="231"/>
      <c r="V83" s="88"/>
      <c r="W83" s="61"/>
    </row>
    <row r="84" spans="1:22" ht="24" customHeight="1" thickBot="1" thickTop="1">
      <c r="A84" s="3"/>
      <c r="B84" s="11"/>
      <c r="C84" s="12" t="s">
        <v>13</v>
      </c>
      <c r="D84" s="464">
        <f>IF('YEAR 1'!$U$4&gt;=5,IF('YEAR 1'!D88&gt;"",'YEAR 1'!D88,""),"")</f>
      </c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6"/>
      <c r="R84" s="44"/>
      <c r="S84" s="334">
        <f>IF('YEAR 1'!$U$4&gt;=5,'YEAR 4'!S83,0)</f>
        <v>0</v>
      </c>
      <c r="T84" s="44"/>
      <c r="U84" s="284">
        <f>'YEAR 4'!U83+S84</f>
        <v>0</v>
      </c>
      <c r="V84" s="71"/>
    </row>
    <row r="85" spans="1:23" s="58" customFormat="1" ht="6" customHeight="1" thickBot="1" thickTop="1">
      <c r="A85" s="44"/>
      <c r="B85" s="54"/>
      <c r="C85" s="55"/>
      <c r="D85" s="214"/>
      <c r="E85" s="214"/>
      <c r="F85" s="214"/>
      <c r="G85" s="214"/>
      <c r="H85" s="214"/>
      <c r="I85" s="215"/>
      <c r="J85" s="215"/>
      <c r="K85" s="215"/>
      <c r="L85" s="215"/>
      <c r="M85" s="215"/>
      <c r="N85" s="215"/>
      <c r="O85" s="215"/>
      <c r="P85" s="215"/>
      <c r="Q85" s="215"/>
      <c r="R85" s="44"/>
      <c r="S85" s="217"/>
      <c r="T85" s="44"/>
      <c r="U85" s="231"/>
      <c r="V85" s="88"/>
      <c r="W85" s="61"/>
    </row>
    <row r="86" spans="1:22" ht="24" customHeight="1" thickBot="1" thickTop="1">
      <c r="A86" s="3"/>
      <c r="B86" s="11"/>
      <c r="C86" s="12" t="s">
        <v>14</v>
      </c>
      <c r="D86" s="464">
        <f>IF('YEAR 1'!$U$4&gt;=5,IF('YEAR 1'!D90&gt;"",'YEAR 1'!D90,""),"")</f>
      </c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6"/>
      <c r="R86" s="44"/>
      <c r="S86" s="334">
        <f>IF('YEAR 1'!$U$4&gt;=5,'YEAR 4'!S85,0)</f>
        <v>0</v>
      </c>
      <c r="T86" s="44"/>
      <c r="U86" s="284">
        <f>'YEAR 4'!U85+S86</f>
        <v>0</v>
      </c>
      <c r="V86" s="71"/>
    </row>
    <row r="87" spans="1:23" s="58" customFormat="1" ht="5.25" customHeight="1" thickBot="1" thickTop="1">
      <c r="A87" s="44"/>
      <c r="B87" s="54"/>
      <c r="C87" s="55"/>
      <c r="D87" s="214"/>
      <c r="E87" s="214"/>
      <c r="F87" s="214"/>
      <c r="G87" s="214"/>
      <c r="H87" s="214"/>
      <c r="I87" s="215"/>
      <c r="J87" s="215"/>
      <c r="K87" s="215"/>
      <c r="L87" s="215"/>
      <c r="M87" s="215"/>
      <c r="N87" s="215"/>
      <c r="O87" s="215"/>
      <c r="P87" s="215"/>
      <c r="Q87" s="215"/>
      <c r="R87" s="44"/>
      <c r="S87" s="217"/>
      <c r="T87" s="44"/>
      <c r="U87" s="231"/>
      <c r="V87" s="88"/>
      <c r="W87" s="61"/>
    </row>
    <row r="88" spans="1:22" ht="24" customHeight="1" thickBot="1" thickTop="1">
      <c r="A88" s="3"/>
      <c r="B88" s="11"/>
      <c r="C88" s="12" t="s">
        <v>15</v>
      </c>
      <c r="D88" s="464">
        <f>IF('YEAR 1'!$U$4&gt;=5,IF('YEAR 1'!D92&gt;"",'YEAR 1'!D92,""),"")</f>
      </c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6"/>
      <c r="R88" s="44"/>
      <c r="S88" s="334">
        <f>IF('YEAR 1'!$U$4&gt;=5,'YEAR 4'!S87,0)</f>
        <v>0</v>
      </c>
      <c r="T88" s="44"/>
      <c r="U88" s="284">
        <f>'YEAR 4'!U87+S88</f>
        <v>0</v>
      </c>
      <c r="V88" s="71"/>
    </row>
    <row r="89" spans="1:23" s="58" customFormat="1" ht="5.25" customHeight="1" thickBot="1" thickTop="1">
      <c r="A89" s="44"/>
      <c r="B89" s="54"/>
      <c r="C89" s="55"/>
      <c r="D89" s="214"/>
      <c r="E89" s="214"/>
      <c r="F89" s="214"/>
      <c r="G89" s="214"/>
      <c r="H89" s="214"/>
      <c r="I89" s="215"/>
      <c r="J89" s="215"/>
      <c r="K89" s="215"/>
      <c r="L89" s="215"/>
      <c r="M89" s="215"/>
      <c r="N89" s="215"/>
      <c r="O89" s="215"/>
      <c r="P89" s="215"/>
      <c r="Q89" s="215"/>
      <c r="R89" s="44"/>
      <c r="S89" s="217"/>
      <c r="T89" s="44"/>
      <c r="U89" s="231"/>
      <c r="V89" s="88"/>
      <c r="W89" s="61"/>
    </row>
    <row r="90" spans="1:22" ht="24" customHeight="1" thickBot="1" thickTop="1">
      <c r="A90" s="3"/>
      <c r="B90" s="11"/>
      <c r="C90" s="12" t="s">
        <v>16</v>
      </c>
      <c r="D90" s="464">
        <f>IF('YEAR 1'!$U$4&gt;=5,IF('YEAR 1'!D94&gt;"",'YEAR 1'!D94,""),"")</f>
      </c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6"/>
      <c r="R90" s="44"/>
      <c r="S90" s="334">
        <f>IF('YEAR 1'!$U$4&gt;=5,'YEAR 4'!S89,0)</f>
        <v>0</v>
      </c>
      <c r="T90" s="44"/>
      <c r="U90" s="284">
        <f>'YEAR 4'!U89+S90</f>
        <v>0</v>
      </c>
      <c r="V90" s="71"/>
    </row>
    <row r="91" spans="1:23" s="58" customFormat="1" ht="6" customHeight="1" thickBot="1" thickTop="1">
      <c r="A91" s="44"/>
      <c r="B91" s="54"/>
      <c r="C91" s="55"/>
      <c r="D91" s="214"/>
      <c r="E91" s="214"/>
      <c r="F91" s="214"/>
      <c r="G91" s="214"/>
      <c r="H91" s="214"/>
      <c r="I91" s="215"/>
      <c r="J91" s="215"/>
      <c r="K91" s="215"/>
      <c r="L91" s="215"/>
      <c r="M91" s="215"/>
      <c r="N91" s="215"/>
      <c r="O91" s="215"/>
      <c r="P91" s="215"/>
      <c r="Q91" s="215"/>
      <c r="R91" s="44"/>
      <c r="S91" s="217"/>
      <c r="T91" s="44"/>
      <c r="U91" s="231"/>
      <c r="V91" s="88"/>
      <c r="W91" s="61"/>
    </row>
    <row r="92" spans="1:22" ht="24" customHeight="1" thickBot="1" thickTop="1">
      <c r="A92" s="3"/>
      <c r="B92" s="11"/>
      <c r="C92" s="12" t="s">
        <v>17</v>
      </c>
      <c r="D92" s="464">
        <f>IF('YEAR 1'!$U$4&gt;=5,IF('YEAR 1'!D96&gt;"",'YEAR 1'!D96,""),"")</f>
      </c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6"/>
      <c r="R92" s="44"/>
      <c r="S92" s="334">
        <f>IF('YEAR 1'!$U$4&gt;=5,'YEAR 4'!S91,0)</f>
        <v>0</v>
      </c>
      <c r="T92" s="44"/>
      <c r="U92" s="284">
        <f>'YEAR 4'!U91+S92</f>
        <v>0</v>
      </c>
      <c r="V92" s="71"/>
    </row>
    <row r="93" spans="1:23" s="58" customFormat="1" ht="6" customHeight="1" thickBot="1" thickTop="1">
      <c r="A93" s="44"/>
      <c r="B93" s="54"/>
      <c r="C93" s="55"/>
      <c r="D93" s="214"/>
      <c r="E93" s="214"/>
      <c r="F93" s="214"/>
      <c r="G93" s="214"/>
      <c r="H93" s="214"/>
      <c r="I93" s="215"/>
      <c r="J93" s="215"/>
      <c r="K93" s="215"/>
      <c r="L93" s="215"/>
      <c r="M93" s="215"/>
      <c r="N93" s="215"/>
      <c r="O93" s="215"/>
      <c r="P93" s="215"/>
      <c r="Q93" s="215"/>
      <c r="R93" s="44"/>
      <c r="S93" s="217"/>
      <c r="T93" s="44"/>
      <c r="U93" s="231"/>
      <c r="V93" s="88"/>
      <c r="W93" s="61"/>
    </row>
    <row r="94" spans="1:22" ht="24" customHeight="1" thickBot="1" thickTop="1">
      <c r="A94" s="3"/>
      <c r="B94" s="11"/>
      <c r="C94" s="12" t="s">
        <v>18</v>
      </c>
      <c r="D94" s="464" t="s">
        <v>112</v>
      </c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6"/>
      <c r="R94" s="44"/>
      <c r="S94" s="334">
        <f>IF('YEAR 1'!$U$4&gt;=5,'YEAR 4'!S93,0)</f>
        <v>0</v>
      </c>
      <c r="T94" s="44"/>
      <c r="U94" s="284">
        <f>'YEAR 4'!U93+S94</f>
        <v>0</v>
      </c>
      <c r="V94" s="71"/>
    </row>
    <row r="95" spans="1:23" s="5" customFormat="1" ht="24" customHeight="1" thickBot="1" thickTop="1">
      <c r="A95" s="8"/>
      <c r="B95" s="63"/>
      <c r="C95" s="64"/>
      <c r="D95" s="376" t="s">
        <v>46</v>
      </c>
      <c r="E95" s="376"/>
      <c r="F95" s="376"/>
      <c r="G95" s="376"/>
      <c r="H95" s="376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>
        <f>SUM(S76:S94)</f>
        <v>0</v>
      </c>
      <c r="T95" s="17"/>
      <c r="U95" s="77">
        <f>SUM(U76:U94)</f>
        <v>0</v>
      </c>
      <c r="V95" s="73"/>
      <c r="W95" s="52"/>
    </row>
    <row r="96" ht="8.25" customHeight="1" thickBot="1"/>
    <row r="97" spans="2:23" s="150" customFormat="1" ht="24" customHeight="1" thickBot="1">
      <c r="B97" s="285" t="s">
        <v>97</v>
      </c>
      <c r="C97" s="154"/>
      <c r="D97" s="293" t="s">
        <v>2</v>
      </c>
      <c r="E97" s="159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64"/>
      <c r="V97" s="165"/>
      <c r="W97" s="163"/>
    </row>
    <row r="98" spans="1:24" s="5" customFormat="1" ht="5.25" customHeight="1">
      <c r="A98" s="8"/>
      <c r="B98" s="2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50"/>
      <c r="V98" s="70"/>
      <c r="W98" s="51"/>
      <c r="X98" s="8"/>
    </row>
    <row r="99" spans="1:24" s="5" customFormat="1" ht="26.25" customHeight="1">
      <c r="A99" s="8"/>
      <c r="B99" s="28"/>
      <c r="C99" s="29"/>
      <c r="D99" s="377"/>
      <c r="E99" s="490"/>
      <c r="F99" s="490"/>
      <c r="G99" s="490"/>
      <c r="H99" s="490"/>
      <c r="I99" s="490"/>
      <c r="J99" s="490"/>
      <c r="K99" s="490"/>
      <c r="L99" s="490"/>
      <c r="M99" s="490"/>
      <c r="N99" s="84"/>
      <c r="O99" s="491"/>
      <c r="P99" s="491"/>
      <c r="Q99" s="491"/>
      <c r="R99" s="491"/>
      <c r="S99" s="491"/>
      <c r="T99" s="85"/>
      <c r="U99" s="236"/>
      <c r="V99" s="7"/>
      <c r="W99" s="200"/>
      <c r="X99" s="7"/>
    </row>
    <row r="100" spans="1:24" s="5" customFormat="1" ht="14.25" customHeight="1">
      <c r="A100" s="8"/>
      <c r="B100" s="28"/>
      <c r="C100" s="29"/>
      <c r="D100" s="29"/>
      <c r="E100" s="29"/>
      <c r="F100" s="29"/>
      <c r="G100" s="29"/>
      <c r="H100" s="8"/>
      <c r="I100" s="8"/>
      <c r="J100" s="8"/>
      <c r="K100" s="8"/>
      <c r="L100" s="8"/>
      <c r="M100" s="22"/>
      <c r="N100" s="8"/>
      <c r="O100" s="22"/>
      <c r="P100" s="22"/>
      <c r="Q100" s="22"/>
      <c r="R100" s="8"/>
      <c r="S100" s="8"/>
      <c r="T100" s="8"/>
      <c r="U100" s="32"/>
      <c r="V100" s="36"/>
      <c r="W100" s="33"/>
      <c r="X100" s="7"/>
    </row>
    <row r="101" spans="1:23" s="5" customFormat="1" ht="11.25" customHeight="1">
      <c r="A101" s="8"/>
      <c r="B101" s="2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2"/>
      <c r="N101" s="22"/>
      <c r="O101" s="22"/>
      <c r="P101" s="22"/>
      <c r="Q101" s="22"/>
      <c r="R101" s="8"/>
      <c r="S101" s="394"/>
      <c r="T101" s="394"/>
      <c r="U101" s="450" t="s">
        <v>126</v>
      </c>
      <c r="V101" s="70"/>
      <c r="W101" s="51"/>
    </row>
    <row r="102" spans="1:23" s="5" customFormat="1" ht="24" customHeight="1" thickBot="1">
      <c r="A102" s="8"/>
      <c r="B102" s="6"/>
      <c r="C102" s="8"/>
      <c r="D102" s="374" t="s">
        <v>41</v>
      </c>
      <c r="E102" s="374"/>
      <c r="F102" s="375"/>
      <c r="G102" s="8"/>
      <c r="H102" s="18"/>
      <c r="I102" s="8"/>
      <c r="J102" s="8"/>
      <c r="K102" s="22"/>
      <c r="L102" s="8"/>
      <c r="M102" s="10"/>
      <c r="N102" s="8"/>
      <c r="O102" s="10"/>
      <c r="P102" s="8"/>
      <c r="Q102" s="10"/>
      <c r="R102" s="10"/>
      <c r="S102" s="10" t="s">
        <v>141</v>
      </c>
      <c r="T102" s="10"/>
      <c r="U102" s="396"/>
      <c r="V102" s="70"/>
      <c r="W102" s="51"/>
    </row>
    <row r="103" spans="2:22" ht="24" customHeight="1" thickBot="1" thickTop="1">
      <c r="B103" s="11"/>
      <c r="C103" s="12" t="s">
        <v>9</v>
      </c>
      <c r="D103" s="363" t="s">
        <v>21</v>
      </c>
      <c r="E103" s="361"/>
      <c r="F103" s="364"/>
      <c r="G103" s="364"/>
      <c r="H103" s="364"/>
      <c r="I103" s="364"/>
      <c r="J103" s="364"/>
      <c r="K103" s="364"/>
      <c r="L103" s="364"/>
      <c r="M103" s="365"/>
      <c r="N103" s="44"/>
      <c r="O103" s="44"/>
      <c r="P103" s="44"/>
      <c r="Q103" s="44"/>
      <c r="R103" s="44"/>
      <c r="S103" s="256">
        <f>IF('YEAR 1'!$U$4&gt;=5,('YEAR 4'!S102*'YEAR 4'!$U$98)+'YEAR 4'!S102,0)</f>
        <v>0</v>
      </c>
      <c r="T103" s="44"/>
      <c r="U103" s="284">
        <f>'YEAR 4'!U102+S103</f>
        <v>0</v>
      </c>
      <c r="V103" s="71"/>
    </row>
    <row r="104" spans="2:22" ht="6" customHeight="1" thickBot="1" thickTop="1">
      <c r="B104" s="11"/>
      <c r="C104" s="1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231"/>
      <c r="V104" s="71"/>
    </row>
    <row r="105" spans="2:22" ht="24" customHeight="1" thickBot="1" thickTop="1">
      <c r="B105" s="11"/>
      <c r="C105" s="12" t="s">
        <v>10</v>
      </c>
      <c r="D105" s="363" t="s">
        <v>22</v>
      </c>
      <c r="E105" s="361"/>
      <c r="F105" s="364"/>
      <c r="G105" s="364"/>
      <c r="H105" s="364"/>
      <c r="I105" s="364"/>
      <c r="J105" s="364"/>
      <c r="K105" s="364"/>
      <c r="L105" s="364"/>
      <c r="M105" s="365"/>
      <c r="N105" s="44"/>
      <c r="O105" s="44"/>
      <c r="P105" s="44"/>
      <c r="Q105" s="44"/>
      <c r="R105" s="44"/>
      <c r="S105" s="256">
        <f>IF('YEAR 1'!$U$4&gt;=5,('YEAR 4'!S104*'YEAR 4'!$U$98)+'YEAR 4'!S104,0)</f>
        <v>0</v>
      </c>
      <c r="T105" s="44"/>
      <c r="U105" s="284">
        <f>'YEAR 4'!U104+S105</f>
        <v>0</v>
      </c>
      <c r="V105" s="71"/>
    </row>
    <row r="106" spans="2:23" s="5" customFormat="1" ht="24" customHeight="1" thickBot="1" thickTop="1">
      <c r="B106" s="63"/>
      <c r="C106" s="67"/>
      <c r="D106" s="17" t="s">
        <v>47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68"/>
      <c r="R106" s="17"/>
      <c r="S106" s="17">
        <f>SUM(S103:S105)</f>
        <v>0</v>
      </c>
      <c r="T106" s="17"/>
      <c r="U106" s="77">
        <f>SUM(U103:U105)</f>
        <v>0</v>
      </c>
      <c r="V106" s="73"/>
      <c r="W106" s="52"/>
    </row>
    <row r="107" ht="7.5" customHeight="1" thickBot="1"/>
    <row r="108" spans="1:23" s="150" customFormat="1" ht="24" customHeight="1" thickBot="1">
      <c r="A108" s="157"/>
      <c r="B108" s="285" t="s">
        <v>98</v>
      </c>
      <c r="C108" s="154"/>
      <c r="D108" s="367" t="s">
        <v>99</v>
      </c>
      <c r="E108" s="367"/>
      <c r="F108" s="367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66"/>
      <c r="V108" s="165"/>
      <c r="W108" s="163"/>
    </row>
    <row r="109" spans="1:24" s="5" customFormat="1" ht="5.25" customHeight="1">
      <c r="A109" s="8"/>
      <c r="B109" s="28"/>
      <c r="C109" s="8"/>
      <c r="D109" s="8"/>
      <c r="E109" s="8"/>
      <c r="F109" s="8"/>
      <c r="G109" s="8"/>
      <c r="H109" s="377"/>
      <c r="I109" s="378"/>
      <c r="J109" s="378"/>
      <c r="K109" s="378"/>
      <c r="L109" s="378"/>
      <c r="M109" s="378"/>
      <c r="N109" s="378"/>
      <c r="O109" s="378"/>
      <c r="P109" s="378"/>
      <c r="Q109" s="378"/>
      <c r="R109" s="8"/>
      <c r="S109" s="8"/>
      <c r="T109" s="8"/>
      <c r="U109" s="50"/>
      <c r="V109" s="70"/>
      <c r="W109" s="51"/>
      <c r="X109" s="8"/>
    </row>
    <row r="110" spans="1:24" s="5" customFormat="1" ht="14.25" customHeight="1">
      <c r="A110" s="8"/>
      <c r="B110" s="28"/>
      <c r="C110" s="29"/>
      <c r="D110" s="29"/>
      <c r="E110" s="29"/>
      <c r="F110" s="29"/>
      <c r="G110" s="29"/>
      <c r="H110" s="8"/>
      <c r="I110" s="8"/>
      <c r="J110" s="8"/>
      <c r="K110" s="8"/>
      <c r="L110" s="8"/>
      <c r="M110" s="22"/>
      <c r="N110" s="8"/>
      <c r="O110" s="22"/>
      <c r="P110" s="22"/>
      <c r="Q110" s="22"/>
      <c r="R110" s="8"/>
      <c r="S110" s="8"/>
      <c r="T110" s="8"/>
      <c r="U110" s="32"/>
      <c r="V110" s="36"/>
      <c r="W110" s="33"/>
      <c r="X110" s="7"/>
    </row>
    <row r="111" spans="1:23" s="5" customFormat="1" ht="11.25" customHeight="1">
      <c r="A111" s="8"/>
      <c r="B111" s="2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22"/>
      <c r="N111" s="22"/>
      <c r="O111" s="22"/>
      <c r="P111" s="22"/>
      <c r="Q111" s="22"/>
      <c r="R111" s="8"/>
      <c r="S111" s="394"/>
      <c r="T111" s="394"/>
      <c r="U111" s="50"/>
      <c r="V111" s="70"/>
      <c r="W111" s="51"/>
    </row>
    <row r="112" spans="1:23" s="5" customFormat="1" ht="28.5" customHeight="1" thickBot="1">
      <c r="A112" s="8"/>
      <c r="B112" s="6"/>
      <c r="C112" s="8"/>
      <c r="D112" s="374" t="s">
        <v>41</v>
      </c>
      <c r="E112" s="374"/>
      <c r="F112" s="375"/>
      <c r="G112" s="8"/>
      <c r="H112" s="18"/>
      <c r="I112" s="8"/>
      <c r="J112" s="8"/>
      <c r="K112" s="22"/>
      <c r="L112" s="8"/>
      <c r="M112" s="10"/>
      <c r="N112" s="8"/>
      <c r="O112" s="10"/>
      <c r="P112" s="390" t="s">
        <v>104</v>
      </c>
      <c r="Q112" s="475"/>
      <c r="R112" s="475"/>
      <c r="S112" s="10" t="s">
        <v>141</v>
      </c>
      <c r="T112" s="10"/>
      <c r="U112" s="233" t="s">
        <v>126</v>
      </c>
      <c r="V112" s="70"/>
      <c r="W112" s="51"/>
    </row>
    <row r="113" spans="1:22" ht="24" customHeight="1" thickBot="1" thickTop="1">
      <c r="A113" s="3"/>
      <c r="B113" s="11"/>
      <c r="C113" s="12" t="s">
        <v>9</v>
      </c>
      <c r="D113" s="363" t="s">
        <v>23</v>
      </c>
      <c r="E113" s="361"/>
      <c r="F113" s="364"/>
      <c r="G113" s="364"/>
      <c r="H113" s="364"/>
      <c r="I113" s="364"/>
      <c r="J113" s="364"/>
      <c r="K113" s="364"/>
      <c r="L113" s="364"/>
      <c r="M113" s="365"/>
      <c r="N113" s="44"/>
      <c r="O113" s="44"/>
      <c r="P113" s="44"/>
      <c r="Q113" s="272">
        <f>IF('YEAR 1'!$U$4&gt;=5,'YEAR 4'!Q113,0)</f>
        <v>0</v>
      </c>
      <c r="R113" s="44"/>
      <c r="S113" s="256">
        <f>IF('YEAR 1'!$U$4&gt;=5,('YEAR 4'!S113*'YEAR 4'!$U$109)+'YEAR 4'!S113,0)</f>
        <v>0</v>
      </c>
      <c r="T113" s="44"/>
      <c r="U113" s="284">
        <f>'YEAR 4'!U113+S113</f>
        <v>0</v>
      </c>
      <c r="V113" s="71"/>
    </row>
    <row r="114" spans="2:23" s="44" customFormat="1" ht="6" customHeight="1" thickBot="1" thickTop="1">
      <c r="B114" s="54"/>
      <c r="C114" s="55"/>
      <c r="D114" s="59"/>
      <c r="E114" s="59"/>
      <c r="F114" s="60"/>
      <c r="G114" s="60"/>
      <c r="H114" s="60"/>
      <c r="I114" s="60"/>
      <c r="J114" s="60"/>
      <c r="K114" s="60"/>
      <c r="L114" s="60"/>
      <c r="M114" s="60"/>
      <c r="Q114" s="224"/>
      <c r="U114" s="231"/>
      <c r="V114" s="88"/>
      <c r="W114" s="61"/>
    </row>
    <row r="115" spans="1:22" ht="24" customHeight="1" thickBot="1" thickTop="1">
      <c r="A115" s="3"/>
      <c r="B115" s="11"/>
      <c r="C115" s="12" t="s">
        <v>10</v>
      </c>
      <c r="D115" s="363" t="s">
        <v>2</v>
      </c>
      <c r="E115" s="361"/>
      <c r="F115" s="364"/>
      <c r="G115" s="364"/>
      <c r="H115" s="364"/>
      <c r="I115" s="364"/>
      <c r="J115" s="364"/>
      <c r="K115" s="364"/>
      <c r="L115" s="364"/>
      <c r="M115" s="365"/>
      <c r="N115" s="44"/>
      <c r="O115" s="44"/>
      <c r="P115" s="44"/>
      <c r="Q115" s="272">
        <f>IF('YEAR 1'!$U$4&gt;=5,'YEAR 4'!Q115,0)</f>
        <v>0</v>
      </c>
      <c r="R115" s="44"/>
      <c r="S115" s="256">
        <f>IF('YEAR 1'!$U$4&gt;=5,('YEAR 4'!S115*'YEAR 4'!$U$109)+'YEAR 4'!S115,0)</f>
        <v>0</v>
      </c>
      <c r="T115" s="44"/>
      <c r="U115" s="284">
        <f>'YEAR 4'!U115+S115</f>
        <v>0</v>
      </c>
      <c r="V115" s="71"/>
    </row>
    <row r="116" spans="2:23" s="44" customFormat="1" ht="6" customHeight="1" thickBot="1" thickTop="1">
      <c r="B116" s="54"/>
      <c r="C116" s="55"/>
      <c r="D116" s="59"/>
      <c r="E116" s="59"/>
      <c r="F116" s="60"/>
      <c r="G116" s="60"/>
      <c r="H116" s="60"/>
      <c r="I116" s="60"/>
      <c r="J116" s="60"/>
      <c r="K116" s="60"/>
      <c r="L116" s="60"/>
      <c r="M116" s="60"/>
      <c r="Q116" s="224"/>
      <c r="U116" s="231"/>
      <c r="V116" s="88"/>
      <c r="W116" s="61"/>
    </row>
    <row r="117" spans="1:22" ht="24" customHeight="1" thickBot="1" thickTop="1">
      <c r="A117" s="3"/>
      <c r="B117" s="11"/>
      <c r="C117" s="12" t="s">
        <v>11</v>
      </c>
      <c r="D117" s="363" t="s">
        <v>24</v>
      </c>
      <c r="E117" s="361"/>
      <c r="F117" s="364"/>
      <c r="G117" s="364"/>
      <c r="H117" s="364"/>
      <c r="I117" s="364"/>
      <c r="J117" s="364"/>
      <c r="K117" s="364"/>
      <c r="L117" s="364"/>
      <c r="M117" s="365"/>
      <c r="N117" s="44"/>
      <c r="O117" s="44"/>
      <c r="P117" s="44"/>
      <c r="Q117" s="272">
        <f>IF('YEAR 1'!$U$4&gt;=5,'YEAR 4'!Q117,0)</f>
        <v>0</v>
      </c>
      <c r="R117" s="44"/>
      <c r="S117" s="256">
        <f>IF('YEAR 1'!$U$4&gt;=5,('YEAR 4'!S117*'YEAR 4'!$U$109)+'YEAR 4'!S117,0)</f>
        <v>0</v>
      </c>
      <c r="T117" s="44"/>
      <c r="U117" s="284">
        <f>'YEAR 4'!U117+S117</f>
        <v>0</v>
      </c>
      <c r="V117" s="71"/>
    </row>
    <row r="118" spans="2:23" s="44" customFormat="1" ht="6" customHeight="1" thickBot="1" thickTop="1">
      <c r="B118" s="54"/>
      <c r="C118" s="55"/>
      <c r="D118" s="59"/>
      <c r="E118" s="59"/>
      <c r="F118" s="60"/>
      <c r="G118" s="60"/>
      <c r="H118" s="60"/>
      <c r="I118" s="60"/>
      <c r="J118" s="60"/>
      <c r="K118" s="60"/>
      <c r="L118" s="60"/>
      <c r="M118" s="60"/>
      <c r="Q118" s="224"/>
      <c r="U118" s="231"/>
      <c r="V118" s="88"/>
      <c r="W118" s="61"/>
    </row>
    <row r="119" spans="1:22" ht="24" customHeight="1" thickBot="1" thickTop="1">
      <c r="A119" s="3"/>
      <c r="B119" s="11"/>
      <c r="C119" s="12" t="s">
        <v>12</v>
      </c>
      <c r="D119" s="363" t="s">
        <v>3</v>
      </c>
      <c r="E119" s="361"/>
      <c r="F119" s="364"/>
      <c r="G119" s="364"/>
      <c r="H119" s="364"/>
      <c r="I119" s="364"/>
      <c r="J119" s="364"/>
      <c r="K119" s="364"/>
      <c r="L119" s="364"/>
      <c r="M119" s="365"/>
      <c r="N119" s="44"/>
      <c r="O119" s="44"/>
      <c r="P119" s="44"/>
      <c r="Q119" s="272">
        <f>IF('YEAR 1'!$U$4&gt;=5,'YEAR 4'!Q119,0)</f>
        <v>0</v>
      </c>
      <c r="R119" s="44"/>
      <c r="S119" s="256">
        <f>IF('YEAR 1'!$U$4&gt;=5,('YEAR 4'!S119*'YEAR 4'!$U$109)+'YEAR 4'!S119,0)</f>
        <v>0</v>
      </c>
      <c r="T119" s="44"/>
      <c r="U119" s="284">
        <f>'YEAR 4'!U119+S119</f>
        <v>0</v>
      </c>
      <c r="V119" s="71"/>
    </row>
    <row r="120" spans="1:23" s="5" customFormat="1" ht="24" customHeight="1" thickBot="1" thickTop="1">
      <c r="A120" s="8"/>
      <c r="B120" s="63"/>
      <c r="C120" s="17"/>
      <c r="D120" s="352" t="s">
        <v>48</v>
      </c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>
        <f>SUM(S113:S119)</f>
        <v>0</v>
      </c>
      <c r="T120" s="352"/>
      <c r="U120" s="281">
        <f>SUM(U113:U119)</f>
        <v>0</v>
      </c>
      <c r="V120" s="73"/>
      <c r="W120" s="52"/>
    </row>
    <row r="121" spans="4:21" ht="8.25" customHeight="1" thickBot="1"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61"/>
    </row>
    <row r="122" spans="1:23" s="150" customFormat="1" ht="24" customHeight="1" thickBot="1">
      <c r="A122" s="157"/>
      <c r="B122" s="285" t="s">
        <v>100</v>
      </c>
      <c r="C122" s="356"/>
      <c r="D122" s="492" t="s">
        <v>82</v>
      </c>
      <c r="E122" s="492"/>
      <c r="F122" s="492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321"/>
      <c r="V122" s="168"/>
      <c r="W122" s="160"/>
    </row>
    <row r="123" spans="1:24" s="5" customFormat="1" ht="5.25" customHeight="1">
      <c r="A123" s="8"/>
      <c r="B123" s="28"/>
      <c r="C123" s="8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278"/>
      <c r="V123" s="70"/>
      <c r="W123" s="51"/>
      <c r="X123" s="8"/>
    </row>
    <row r="124" spans="1:24" s="5" customFormat="1" ht="14.25" customHeight="1">
      <c r="A124" s="8"/>
      <c r="B124" s="28"/>
      <c r="C124" s="29"/>
      <c r="D124" s="82"/>
      <c r="E124" s="82"/>
      <c r="F124" s="82"/>
      <c r="G124" s="82"/>
      <c r="H124" s="85"/>
      <c r="I124" s="85"/>
      <c r="J124" s="85"/>
      <c r="K124" s="85"/>
      <c r="L124" s="85"/>
      <c r="M124" s="278"/>
      <c r="N124" s="85"/>
      <c r="O124" s="278"/>
      <c r="P124" s="278"/>
      <c r="Q124" s="278"/>
      <c r="R124" s="85"/>
      <c r="S124" s="85"/>
      <c r="T124" s="85"/>
      <c r="U124" s="86"/>
      <c r="V124" s="36"/>
      <c r="W124" s="33"/>
      <c r="X124" s="7"/>
    </row>
    <row r="125" spans="1:23" s="5" customFormat="1" ht="11.25" customHeight="1">
      <c r="A125" s="8"/>
      <c r="B125" s="28"/>
      <c r="C125" s="8"/>
      <c r="D125" s="85"/>
      <c r="E125" s="85"/>
      <c r="F125" s="85"/>
      <c r="G125" s="85"/>
      <c r="H125" s="85"/>
      <c r="I125" s="85"/>
      <c r="J125" s="85"/>
      <c r="K125" s="85"/>
      <c r="L125" s="85"/>
      <c r="M125" s="278"/>
      <c r="N125" s="278"/>
      <c r="O125" s="278"/>
      <c r="P125" s="278"/>
      <c r="Q125" s="278"/>
      <c r="R125" s="85"/>
      <c r="S125" s="489"/>
      <c r="T125" s="489"/>
      <c r="U125" s="494" t="s">
        <v>126</v>
      </c>
      <c r="V125" s="70"/>
      <c r="W125" s="51"/>
    </row>
    <row r="126" spans="1:23" s="5" customFormat="1" ht="24" customHeight="1" thickBot="1">
      <c r="A126" s="8"/>
      <c r="B126" s="6"/>
      <c r="C126" s="8"/>
      <c r="D126" s="377" t="s">
        <v>41</v>
      </c>
      <c r="E126" s="377"/>
      <c r="F126" s="493"/>
      <c r="G126" s="85"/>
      <c r="H126" s="353"/>
      <c r="I126" s="85"/>
      <c r="J126" s="85"/>
      <c r="K126" s="278"/>
      <c r="L126" s="85"/>
      <c r="M126" s="201"/>
      <c r="N126" s="85"/>
      <c r="O126" s="201"/>
      <c r="P126" s="85"/>
      <c r="Q126" s="201"/>
      <c r="R126" s="201"/>
      <c r="S126" s="201" t="s">
        <v>141</v>
      </c>
      <c r="T126" s="201"/>
      <c r="U126" s="495"/>
      <c r="V126" s="70"/>
      <c r="W126" s="51"/>
    </row>
    <row r="127" spans="1:22" ht="24" customHeight="1" thickBot="1" thickTop="1">
      <c r="A127" s="3"/>
      <c r="B127" s="11"/>
      <c r="C127" s="12" t="s">
        <v>9</v>
      </c>
      <c r="D127" s="363" t="s">
        <v>25</v>
      </c>
      <c r="E127" s="361"/>
      <c r="F127" s="364"/>
      <c r="G127" s="364"/>
      <c r="H127" s="364"/>
      <c r="I127" s="364"/>
      <c r="J127" s="364"/>
      <c r="K127" s="364"/>
      <c r="L127" s="364"/>
      <c r="M127" s="365"/>
      <c r="N127" s="44"/>
      <c r="O127" s="44"/>
      <c r="P127" s="44"/>
      <c r="Q127" s="44"/>
      <c r="R127" s="44"/>
      <c r="S127" s="256">
        <f>IF('YEAR 1'!$U$4&gt;=5,('YEAR 4'!S128*'YEAR 4'!$U$124)+'YEAR 4'!S128,0)</f>
        <v>0</v>
      </c>
      <c r="T127" s="44"/>
      <c r="U127" s="284">
        <f>'YEAR 4'!U128+S127</f>
        <v>0</v>
      </c>
      <c r="V127" s="71"/>
    </row>
    <row r="128" spans="1:22" ht="6" customHeight="1" thickBot="1" thickTop="1">
      <c r="A128" s="3"/>
      <c r="B128" s="11"/>
      <c r="C128" s="1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231"/>
      <c r="V128" s="71"/>
    </row>
    <row r="129" spans="1:22" ht="24" customHeight="1" thickBot="1" thickTop="1">
      <c r="A129" s="3"/>
      <c r="B129" s="11"/>
      <c r="C129" s="12" t="s">
        <v>10</v>
      </c>
      <c r="D129" s="363" t="s">
        <v>26</v>
      </c>
      <c r="E129" s="361"/>
      <c r="F129" s="364"/>
      <c r="G129" s="364"/>
      <c r="H129" s="364"/>
      <c r="I129" s="364"/>
      <c r="J129" s="364"/>
      <c r="K129" s="364"/>
      <c r="L129" s="364"/>
      <c r="M129" s="365"/>
      <c r="N129" s="44"/>
      <c r="O129" s="44"/>
      <c r="P129" s="44"/>
      <c r="Q129" s="44"/>
      <c r="R129" s="44"/>
      <c r="S129" s="256">
        <f>IF('YEAR 1'!$U$4&gt;=5,('YEAR 4'!S130*'YEAR 4'!$U$124)+'YEAR 4'!S130,0)</f>
        <v>0</v>
      </c>
      <c r="T129" s="44"/>
      <c r="U129" s="284">
        <f>'YEAR 4'!U130+S129</f>
        <v>0</v>
      </c>
      <c r="V129" s="71"/>
    </row>
    <row r="130" spans="1:22" ht="6" customHeight="1" thickBot="1" thickTop="1">
      <c r="A130" s="3"/>
      <c r="B130" s="11"/>
      <c r="C130" s="12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231"/>
      <c r="V130" s="71"/>
    </row>
    <row r="131" spans="1:22" ht="24" customHeight="1" thickBot="1" thickTop="1">
      <c r="A131" s="3"/>
      <c r="B131" s="11"/>
      <c r="C131" s="12" t="s">
        <v>11</v>
      </c>
      <c r="D131" s="363" t="s">
        <v>27</v>
      </c>
      <c r="E131" s="361"/>
      <c r="F131" s="364"/>
      <c r="G131" s="364"/>
      <c r="H131" s="364"/>
      <c r="I131" s="364"/>
      <c r="J131" s="364"/>
      <c r="K131" s="364"/>
      <c r="L131" s="364"/>
      <c r="M131" s="365"/>
      <c r="N131" s="44"/>
      <c r="O131" s="44"/>
      <c r="P131" s="44"/>
      <c r="Q131" s="44"/>
      <c r="R131" s="44"/>
      <c r="S131" s="256">
        <f>IF('YEAR 1'!$U$4&gt;=5,('YEAR 4'!S132*'YEAR 4'!$U$124)+'YEAR 4'!S132,0)</f>
        <v>0</v>
      </c>
      <c r="T131" s="44"/>
      <c r="U131" s="284">
        <f>'YEAR 4'!U132+S131</f>
        <v>0</v>
      </c>
      <c r="V131" s="71"/>
    </row>
    <row r="132" spans="1:22" ht="6" customHeight="1" thickBot="1" thickTop="1">
      <c r="A132" s="3"/>
      <c r="B132" s="11"/>
      <c r="C132" s="1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231"/>
      <c r="V132" s="71"/>
    </row>
    <row r="133" spans="1:22" ht="24" customHeight="1" thickBot="1" thickTop="1">
      <c r="A133" s="3"/>
      <c r="B133" s="11"/>
      <c r="C133" s="12" t="s">
        <v>12</v>
      </c>
      <c r="D133" s="363" t="s">
        <v>28</v>
      </c>
      <c r="E133" s="361"/>
      <c r="F133" s="364"/>
      <c r="G133" s="364"/>
      <c r="H133" s="364"/>
      <c r="I133" s="364"/>
      <c r="J133" s="364"/>
      <c r="K133" s="364"/>
      <c r="L133" s="364"/>
      <c r="M133" s="365"/>
      <c r="N133" s="44"/>
      <c r="O133" s="44"/>
      <c r="P133" s="44"/>
      <c r="Q133" s="44"/>
      <c r="R133" s="44"/>
      <c r="S133" s="256">
        <f>IF('YEAR 1'!$U$4&gt;=5,('YEAR 4'!S134*'YEAR 4'!$U$124)+'YEAR 4'!S134,0)</f>
        <v>0</v>
      </c>
      <c r="T133" s="44"/>
      <c r="U133" s="284">
        <f>'YEAR 4'!U134+S133</f>
        <v>0</v>
      </c>
      <c r="V133" s="71"/>
    </row>
    <row r="134" spans="1:22" ht="6" customHeight="1" thickBot="1" thickTop="1">
      <c r="A134" s="3"/>
      <c r="B134" s="11"/>
      <c r="C134" s="1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231"/>
      <c r="V134" s="71"/>
    </row>
    <row r="135" spans="1:22" ht="24" customHeight="1" thickBot="1" thickTop="1">
      <c r="A135" s="3"/>
      <c r="B135" s="11"/>
      <c r="C135" s="12" t="s">
        <v>13</v>
      </c>
      <c r="D135" s="363" t="s">
        <v>31</v>
      </c>
      <c r="E135" s="361"/>
      <c r="F135" s="364"/>
      <c r="G135" s="364"/>
      <c r="H135" s="364"/>
      <c r="I135" s="364"/>
      <c r="J135" s="364"/>
      <c r="K135" s="364"/>
      <c r="L135" s="364"/>
      <c r="M135" s="365"/>
      <c r="N135" s="44"/>
      <c r="O135" s="44"/>
      <c r="P135" s="44"/>
      <c r="Q135" s="44"/>
      <c r="R135" s="44"/>
      <c r="S135" s="256">
        <f>IF('YEAR 1'!$U$4&gt;=5,('YEAR 4'!S136*'YEAR 4'!$U$124)+'YEAR 4'!S136,0)</f>
        <v>0</v>
      </c>
      <c r="T135" s="44"/>
      <c r="U135" s="284">
        <f>'YEAR 4'!U136+S135</f>
        <v>0</v>
      </c>
      <c r="V135" s="71"/>
    </row>
    <row r="136" spans="1:22" ht="6" customHeight="1" thickBot="1" thickTop="1">
      <c r="A136" s="3"/>
      <c r="B136" s="11"/>
      <c r="C136" s="1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231"/>
      <c r="V136" s="71"/>
    </row>
    <row r="137" spans="1:22" ht="24" customHeight="1" thickBot="1" thickTop="1">
      <c r="A137" s="3"/>
      <c r="B137" s="11"/>
      <c r="C137" s="12" t="s">
        <v>14</v>
      </c>
      <c r="D137" s="363" t="s">
        <v>42</v>
      </c>
      <c r="E137" s="361"/>
      <c r="F137" s="364"/>
      <c r="G137" s="364"/>
      <c r="H137" s="364"/>
      <c r="I137" s="364"/>
      <c r="J137" s="364"/>
      <c r="K137" s="364"/>
      <c r="L137" s="364"/>
      <c r="M137" s="365"/>
      <c r="N137" s="44"/>
      <c r="O137" s="44"/>
      <c r="P137" s="44"/>
      <c r="Q137" s="44"/>
      <c r="R137" s="44"/>
      <c r="S137" s="256">
        <f>IF('YEAR 1'!$U$4&gt;=5,('YEAR 4'!S138*'YEAR 4'!$U$124)+'YEAR 4'!S138,0)</f>
        <v>0</v>
      </c>
      <c r="T137" s="44"/>
      <c r="U137" s="284">
        <f>'YEAR 4'!U138+S137</f>
        <v>0</v>
      </c>
      <c r="V137" s="71"/>
    </row>
    <row r="138" spans="1:22" ht="6" customHeight="1" thickBot="1" thickTop="1">
      <c r="A138" s="3"/>
      <c r="B138" s="11"/>
      <c r="C138" s="55"/>
      <c r="D138" s="59"/>
      <c r="E138" s="59"/>
      <c r="F138" s="60"/>
      <c r="G138" s="60"/>
      <c r="H138" s="60"/>
      <c r="I138" s="60"/>
      <c r="J138" s="60"/>
      <c r="K138" s="60"/>
      <c r="L138" s="60"/>
      <c r="M138" s="60"/>
      <c r="N138" s="44"/>
      <c r="O138" s="44"/>
      <c r="P138" s="44"/>
      <c r="Q138" s="44"/>
      <c r="R138" s="44"/>
      <c r="S138" s="59"/>
      <c r="T138" s="44"/>
      <c r="U138" s="231"/>
      <c r="V138" s="71"/>
    </row>
    <row r="139" spans="1:22" ht="24" customHeight="1" thickBot="1" thickTop="1">
      <c r="A139" s="3"/>
      <c r="B139" s="11"/>
      <c r="C139" s="12" t="s">
        <v>15</v>
      </c>
      <c r="D139" s="363" t="s">
        <v>3</v>
      </c>
      <c r="E139" s="361"/>
      <c r="F139" s="364"/>
      <c r="G139" s="364"/>
      <c r="H139" s="364"/>
      <c r="I139" s="364"/>
      <c r="J139" s="364"/>
      <c r="K139" s="364"/>
      <c r="L139" s="364"/>
      <c r="M139" s="365"/>
      <c r="N139" s="44"/>
      <c r="O139" s="44"/>
      <c r="P139" s="44"/>
      <c r="Q139" s="44"/>
      <c r="R139" s="44"/>
      <c r="S139" s="256">
        <f>IF('YEAR 1'!$U$4&gt;=5,('YEAR 4'!S140*'YEAR 4'!$U$124)+'YEAR 4'!S140,0)</f>
        <v>0</v>
      </c>
      <c r="T139" s="44"/>
      <c r="U139" s="284">
        <f>'YEAR 4'!U140+S139</f>
        <v>0</v>
      </c>
      <c r="V139" s="71"/>
    </row>
    <row r="140" spans="1:23" s="5" customFormat="1" ht="24" customHeight="1" thickBot="1" thickTop="1">
      <c r="A140" s="8"/>
      <c r="B140" s="63"/>
      <c r="C140" s="17"/>
      <c r="D140" s="8" t="s">
        <v>49</v>
      </c>
      <c r="E140" s="8"/>
      <c r="F140" s="8"/>
      <c r="G140" s="8"/>
      <c r="H140" s="8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>
        <f>+SUM(S127:S139)</f>
        <v>0</v>
      </c>
      <c r="T140" s="17"/>
      <c r="U140" s="77">
        <f>+SUM(U127:U139)</f>
        <v>0</v>
      </c>
      <c r="V140" s="73"/>
      <c r="W140" s="52"/>
    </row>
    <row r="141" spans="2:23" s="169" customFormat="1" ht="24" customHeight="1">
      <c r="B141" s="289" t="s">
        <v>107</v>
      </c>
      <c r="C141" s="170"/>
      <c r="D141" s="415" t="s">
        <v>160</v>
      </c>
      <c r="E141" s="415"/>
      <c r="F141" s="415"/>
      <c r="G141" s="415"/>
      <c r="H141" s="415"/>
      <c r="S141" s="287">
        <f>S72+S95+S106+S120+S140</f>
        <v>0</v>
      </c>
      <c r="U141" s="287">
        <f>U72+U95+U106+U120+U140</f>
        <v>0</v>
      </c>
      <c r="V141" s="171"/>
      <c r="W141" s="172"/>
    </row>
    <row r="142" spans="1:24" ht="15" customHeight="1" thickBot="1">
      <c r="A142" s="3"/>
      <c r="B142" s="3"/>
      <c r="C142" s="3"/>
      <c r="D142" s="8"/>
      <c r="E142" s="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62"/>
      <c r="V142" s="34"/>
      <c r="X142" s="3"/>
    </row>
    <row r="143" spans="1:23" s="169" customFormat="1" ht="24" customHeight="1" thickBot="1">
      <c r="A143" s="174"/>
      <c r="B143" s="285" t="s">
        <v>105</v>
      </c>
      <c r="C143" s="158"/>
      <c r="D143" s="367" t="s">
        <v>106</v>
      </c>
      <c r="E143" s="367"/>
      <c r="F143" s="367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75"/>
      <c r="V143" s="176"/>
      <c r="W143" s="172"/>
    </row>
    <row r="144" spans="1:24" s="5" customFormat="1" ht="5.25" customHeight="1">
      <c r="A144" s="8"/>
      <c r="B144" s="28"/>
      <c r="C144" s="29"/>
      <c r="D144" s="29"/>
      <c r="E144" s="29"/>
      <c r="F144" s="29"/>
      <c r="G144" s="29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2"/>
      <c r="V144" s="36"/>
      <c r="W144" s="33"/>
      <c r="X144" s="7"/>
    </row>
    <row r="145" spans="1:23" s="5" customFormat="1" ht="11.25" customHeight="1">
      <c r="A145" s="8"/>
      <c r="B145" s="28"/>
      <c r="C145" s="8"/>
      <c r="D145" s="192"/>
      <c r="E145" s="192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94"/>
      <c r="T145" s="394"/>
      <c r="U145" s="50"/>
      <c r="V145" s="70"/>
      <c r="W145" s="51"/>
    </row>
    <row r="146" spans="1:23" s="5" customFormat="1" ht="27" customHeight="1" thickBot="1">
      <c r="A146" s="8"/>
      <c r="B146" s="6"/>
      <c r="C146" s="8"/>
      <c r="D146" s="374" t="s">
        <v>174</v>
      </c>
      <c r="E146" s="471"/>
      <c r="F146" s="471"/>
      <c r="G146" s="471"/>
      <c r="H146" s="471"/>
      <c r="I146" s="57"/>
      <c r="J146" s="8"/>
      <c r="K146" s="201"/>
      <c r="L146" s="85"/>
      <c r="M146" s="22" t="s">
        <v>30</v>
      </c>
      <c r="N146" s="85"/>
      <c r="O146" s="403" t="s">
        <v>128</v>
      </c>
      <c r="P146" s="411"/>
      <c r="Q146" s="411"/>
      <c r="R146" s="10"/>
      <c r="S146" s="10" t="s">
        <v>141</v>
      </c>
      <c r="T146" s="10"/>
      <c r="U146" s="233" t="s">
        <v>126</v>
      </c>
      <c r="V146" s="70"/>
      <c r="W146" s="51"/>
    </row>
    <row r="147" spans="1:22" ht="24" customHeight="1" thickBot="1" thickTop="1">
      <c r="A147" s="3"/>
      <c r="B147" s="11"/>
      <c r="C147" s="12" t="s">
        <v>9</v>
      </c>
      <c r="D147" s="360">
        <f>IF('YEAR 1'!$U$4&gt;=5,IF('YEAR 1'!D153&gt;"",'YEAR 1'!D153,""),"")</f>
      </c>
      <c r="E147" s="366"/>
      <c r="F147" s="362"/>
      <c r="G147" s="226"/>
      <c r="H147" s="359"/>
      <c r="I147" s="359"/>
      <c r="J147" s="227"/>
      <c r="K147" s="226"/>
      <c r="L147" s="227"/>
      <c r="M147" s="333">
        <f>IF('YEAR 1'!$U$4&gt;=5,'YEAR 1'!M153,0)</f>
        <v>0</v>
      </c>
      <c r="N147" s="209"/>
      <c r="O147" s="360"/>
      <c r="P147" s="361"/>
      <c r="Q147" s="362"/>
      <c r="R147" s="209"/>
      <c r="S147" s="256">
        <f>M147*O147</f>
        <v>0</v>
      </c>
      <c r="T147" s="227"/>
      <c r="U147" s="284">
        <f>'YEAR 4'!U148+S147</f>
        <v>0</v>
      </c>
      <c r="V147" s="71"/>
    </row>
    <row r="148" spans="1:22" ht="6" customHeight="1" thickBot="1" thickTop="1">
      <c r="A148" s="3"/>
      <c r="B148" s="11"/>
      <c r="C148" s="12"/>
      <c r="D148" s="56"/>
      <c r="E148" s="56"/>
      <c r="F148" s="210"/>
      <c r="G148" s="215"/>
      <c r="H148" s="214"/>
      <c r="I148" s="214"/>
      <c r="J148" s="227"/>
      <c r="K148" s="227"/>
      <c r="L148" s="227"/>
      <c r="M148" s="228"/>
      <c r="N148" s="209"/>
      <c r="O148" s="209"/>
      <c r="P148" s="209"/>
      <c r="Q148" s="209"/>
      <c r="R148" s="209"/>
      <c r="S148" s="274"/>
      <c r="T148" s="227"/>
      <c r="U148" s="231"/>
      <c r="V148" s="71"/>
    </row>
    <row r="149" spans="1:22" ht="24" customHeight="1" thickBot="1" thickTop="1">
      <c r="A149" s="3"/>
      <c r="B149" s="11"/>
      <c r="C149" s="12" t="s">
        <v>10</v>
      </c>
      <c r="D149" s="360">
        <f>IF('YEAR 1'!$U$4&gt;=5,IF('YEAR 1'!D155&gt;"",'YEAR 1'!D155,""),"")</f>
      </c>
      <c r="E149" s="366"/>
      <c r="F149" s="362"/>
      <c r="G149" s="226"/>
      <c r="H149" s="359"/>
      <c r="I149" s="359"/>
      <c r="J149" s="227"/>
      <c r="K149" s="226"/>
      <c r="L149" s="227"/>
      <c r="M149" s="333">
        <f>IF('YEAR 1'!$U$4&gt;=5,'YEAR 1'!M155,0)</f>
        <v>0</v>
      </c>
      <c r="N149" s="44"/>
      <c r="O149" s="360"/>
      <c r="P149" s="361"/>
      <c r="Q149" s="362"/>
      <c r="R149" s="44"/>
      <c r="S149" s="256">
        <f>M149*O149</f>
        <v>0</v>
      </c>
      <c r="T149" s="227"/>
      <c r="U149" s="284">
        <f>'YEAR 4'!U150+S149</f>
        <v>0</v>
      </c>
      <c r="V149" s="71"/>
    </row>
    <row r="150" spans="1:22" ht="6" customHeight="1" thickBot="1" thickTop="1">
      <c r="A150" s="3"/>
      <c r="B150" s="11"/>
      <c r="C150" s="12"/>
      <c r="D150" s="56"/>
      <c r="E150" s="56"/>
      <c r="F150" s="210"/>
      <c r="G150" s="215"/>
      <c r="H150" s="214"/>
      <c r="I150" s="214"/>
      <c r="J150" s="227"/>
      <c r="K150" s="227"/>
      <c r="L150" s="227"/>
      <c r="M150" s="229"/>
      <c r="N150" s="44"/>
      <c r="O150" s="44"/>
      <c r="P150" s="44"/>
      <c r="Q150" s="44"/>
      <c r="R150" s="44"/>
      <c r="S150" s="227"/>
      <c r="T150" s="227"/>
      <c r="U150" s="231"/>
      <c r="V150" s="71"/>
    </row>
    <row r="151" spans="1:22" ht="24" customHeight="1" thickBot="1" thickTop="1">
      <c r="A151" s="3"/>
      <c r="B151" s="11"/>
      <c r="C151" s="12" t="s">
        <v>11</v>
      </c>
      <c r="D151" s="360">
        <f>IF('YEAR 1'!$U$4&gt;=5,IF('YEAR 1'!D157&gt;"",'YEAR 1'!D157,""),"")</f>
      </c>
      <c r="E151" s="366"/>
      <c r="F151" s="362"/>
      <c r="G151" s="226"/>
      <c r="H151" s="359"/>
      <c r="I151" s="359"/>
      <c r="J151" s="227"/>
      <c r="K151" s="226"/>
      <c r="L151" s="227"/>
      <c r="M151" s="333">
        <f>IF('YEAR 1'!$U$4&gt;=5,'YEAR 1'!M157,0)</f>
        <v>0</v>
      </c>
      <c r="N151" s="44"/>
      <c r="O151" s="360"/>
      <c r="P151" s="361"/>
      <c r="Q151" s="362"/>
      <c r="R151" s="44"/>
      <c r="S151" s="256">
        <f>M151*O151</f>
        <v>0</v>
      </c>
      <c r="T151" s="227"/>
      <c r="U151" s="284">
        <f>'YEAR 4'!U152+S151</f>
        <v>0</v>
      </c>
      <c r="V151" s="71"/>
    </row>
    <row r="152" spans="1:22" ht="6" customHeight="1" thickBot="1" thickTop="1">
      <c r="A152" s="3"/>
      <c r="B152" s="11"/>
      <c r="C152" s="12"/>
      <c r="D152" s="56"/>
      <c r="E152" s="56"/>
      <c r="F152" s="210"/>
      <c r="G152" s="215"/>
      <c r="H152" s="214"/>
      <c r="I152" s="214"/>
      <c r="J152" s="227"/>
      <c r="K152" s="227"/>
      <c r="L152" s="227"/>
      <c r="M152" s="229"/>
      <c r="N152" s="44"/>
      <c r="O152" s="44"/>
      <c r="P152" s="44"/>
      <c r="Q152" s="44"/>
      <c r="R152" s="44"/>
      <c r="S152" s="227"/>
      <c r="T152" s="227"/>
      <c r="U152" s="231"/>
      <c r="V152" s="71"/>
    </row>
    <row r="153" spans="1:22" ht="24" customHeight="1" thickBot="1" thickTop="1">
      <c r="A153" s="3"/>
      <c r="B153" s="11"/>
      <c r="C153" s="12" t="s">
        <v>12</v>
      </c>
      <c r="D153" s="360">
        <f>IF('YEAR 1'!$U$4&gt;=5,IF('YEAR 1'!D159&gt;"",'YEAR 1'!D159,""),"")</f>
      </c>
      <c r="E153" s="366"/>
      <c r="F153" s="362"/>
      <c r="G153" s="226"/>
      <c r="H153" s="359"/>
      <c r="I153" s="359"/>
      <c r="J153" s="227"/>
      <c r="K153" s="226"/>
      <c r="L153" s="227"/>
      <c r="M153" s="333">
        <f>IF('YEAR 1'!$U$4&gt;=5,'YEAR 1'!M159,0)</f>
        <v>0</v>
      </c>
      <c r="N153" s="44"/>
      <c r="O153" s="360"/>
      <c r="P153" s="361"/>
      <c r="Q153" s="362"/>
      <c r="R153" s="44"/>
      <c r="S153" s="256">
        <f>M153*O153</f>
        <v>0</v>
      </c>
      <c r="T153" s="227"/>
      <c r="U153" s="284">
        <f>'YEAR 4'!U154+S153</f>
        <v>0</v>
      </c>
      <c r="V153" s="71"/>
    </row>
    <row r="154" spans="1:22" ht="24" customHeight="1" thickBot="1" thickTop="1">
      <c r="A154" s="3"/>
      <c r="B154" s="14"/>
      <c r="C154" s="4"/>
      <c r="D154" s="17" t="s">
        <v>50</v>
      </c>
      <c r="E154" s="1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7">
        <f>SUM(S147:S153)</f>
        <v>0</v>
      </c>
      <c r="T154" s="17"/>
      <c r="U154" s="77">
        <f>SUM(U147:U153)</f>
        <v>0</v>
      </c>
      <c r="V154" s="72"/>
    </row>
    <row r="155" spans="2:23" s="150" customFormat="1" ht="24" customHeight="1">
      <c r="B155" s="290" t="s">
        <v>108</v>
      </c>
      <c r="D155" s="476" t="s">
        <v>136</v>
      </c>
      <c r="E155" s="476"/>
      <c r="F155" s="476"/>
      <c r="G155" s="476"/>
      <c r="H155" s="476"/>
      <c r="S155" s="290">
        <f>S141+S154</f>
        <v>0</v>
      </c>
      <c r="U155" s="290">
        <f>U141+U154</f>
        <v>0</v>
      </c>
      <c r="V155" s="173"/>
      <c r="W155" s="160"/>
    </row>
    <row r="156" ht="15.75" customHeight="1" thickBot="1"/>
    <row r="157" spans="2:23" s="169" customFormat="1" ht="24" customHeight="1" thickBot="1">
      <c r="B157" s="285" t="s">
        <v>109</v>
      </c>
      <c r="C157" s="158"/>
      <c r="D157" s="367" t="s">
        <v>110</v>
      </c>
      <c r="E157" s="367"/>
      <c r="F157" s="367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77"/>
      <c r="V157" s="176"/>
      <c r="W157" s="172"/>
    </row>
    <row r="158" spans="2:22" ht="6" customHeight="1">
      <c r="B158" s="2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62"/>
      <c r="V158" s="71"/>
    </row>
    <row r="159" spans="2:23" ht="24" customHeight="1">
      <c r="B159" s="11"/>
      <c r="C159" s="3"/>
      <c r="D159" s="3"/>
      <c r="E159" s="3"/>
      <c r="F159" s="10" t="s">
        <v>32</v>
      </c>
      <c r="G159" s="3"/>
      <c r="H159" s="8" t="s">
        <v>35</v>
      </c>
      <c r="I159" s="8"/>
      <c r="J159" s="8"/>
      <c r="L159" s="8"/>
      <c r="M159" s="20"/>
      <c r="N159" s="20"/>
      <c r="O159" s="20"/>
      <c r="P159" s="20"/>
      <c r="Q159" s="20"/>
      <c r="R159" s="20"/>
      <c r="S159" s="20"/>
      <c r="T159" s="3"/>
      <c r="U159" s="51"/>
      <c r="V159" s="70"/>
      <c r="W159" s="51"/>
    </row>
    <row r="160" spans="2:22" ht="24" customHeight="1">
      <c r="B160" s="11"/>
      <c r="C160" s="3"/>
      <c r="D160" s="23" t="s">
        <v>144</v>
      </c>
      <c r="E160" s="23"/>
      <c r="F160" s="336">
        <f>IF('YEAR 1'!$U$4&gt;=5,'YEAR 4'!F161,0)</f>
        <v>0</v>
      </c>
      <c r="G160" s="275"/>
      <c r="H160" s="464">
        <f>IF('YEAR 1'!$U$4&gt;=5,IF('YEAR 4'!H161&gt;"",'YEAR 4'!H161,""),"")</f>
      </c>
      <c r="I160" s="465"/>
      <c r="J160" s="465"/>
      <c r="K160" s="465"/>
      <c r="L160" s="465"/>
      <c r="M160" s="465"/>
      <c r="N160" s="465"/>
      <c r="O160" s="465"/>
      <c r="P160" s="465"/>
      <c r="Q160" s="465"/>
      <c r="R160" s="465"/>
      <c r="S160" s="465"/>
      <c r="T160" s="465"/>
      <c r="U160" s="466"/>
      <c r="V160" s="71"/>
    </row>
    <row r="161" spans="2:22" ht="11.25" customHeight="1" thickBot="1">
      <c r="B161" s="14"/>
      <c r="C161" s="4"/>
      <c r="D161" s="4"/>
      <c r="E161" s="4"/>
      <c r="F161" s="1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35"/>
      <c r="V161" s="72"/>
    </row>
  </sheetData>
  <sheetProtection/>
  <mergeCells count="132">
    <mergeCell ref="D37:M37"/>
    <mergeCell ref="O37:S37"/>
    <mergeCell ref="D94:Q94"/>
    <mergeCell ref="D102:F102"/>
    <mergeCell ref="D75:F75"/>
    <mergeCell ref="S45:T45"/>
    <mergeCell ref="S57:T57"/>
    <mergeCell ref="D55:F55"/>
    <mergeCell ref="S101:T101"/>
    <mergeCell ref="D92:Q92"/>
    <mergeCell ref="D95:H95"/>
    <mergeCell ref="O99:S99"/>
    <mergeCell ref="D99:M99"/>
    <mergeCell ref="D112:F112"/>
    <mergeCell ref="O65:Q65"/>
    <mergeCell ref="U125:U126"/>
    <mergeCell ref="U8:V8"/>
    <mergeCell ref="F6:U6"/>
    <mergeCell ref="U74:U75"/>
    <mergeCell ref="U101:U102"/>
    <mergeCell ref="D16:F16"/>
    <mergeCell ref="D20:F20"/>
    <mergeCell ref="D115:M115"/>
    <mergeCell ref="D119:M119"/>
    <mergeCell ref="B55:C55"/>
    <mergeCell ref="H55:S55"/>
    <mergeCell ref="D45:F45"/>
    <mergeCell ref="H109:Q109"/>
    <mergeCell ref="D78:Q78"/>
    <mergeCell ref="D80:Q80"/>
    <mergeCell ref="D82:Q82"/>
    <mergeCell ref="D90:Q90"/>
    <mergeCell ref="D105:M105"/>
    <mergeCell ref="D103:M103"/>
    <mergeCell ref="O147:Q147"/>
    <mergeCell ref="D73:M73"/>
    <mergeCell ref="U73:V73"/>
    <mergeCell ref="D117:M117"/>
    <mergeCell ref="D76:Q76"/>
    <mergeCell ref="C58:D58"/>
    <mergeCell ref="D108:F108"/>
    <mergeCell ref="D113:M113"/>
    <mergeCell ref="D69:H69"/>
    <mergeCell ref="O69:Q69"/>
    <mergeCell ref="H160:U160"/>
    <mergeCell ref="D155:H155"/>
    <mergeCell ref="D157:F157"/>
    <mergeCell ref="O149:Q149"/>
    <mergeCell ref="O151:Q151"/>
    <mergeCell ref="H149:I149"/>
    <mergeCell ref="O153:Q153"/>
    <mergeCell ref="H151:I151"/>
    <mergeCell ref="H153:I153"/>
    <mergeCell ref="D151:F151"/>
    <mergeCell ref="D153:F153"/>
    <mergeCell ref="D146:H146"/>
    <mergeCell ref="D147:F147"/>
    <mergeCell ref="D149:F149"/>
    <mergeCell ref="H147:I147"/>
    <mergeCell ref="D137:M137"/>
    <mergeCell ref="O146:Q146"/>
    <mergeCell ref="D127:M127"/>
    <mergeCell ref="D129:M129"/>
    <mergeCell ref="D135:M135"/>
    <mergeCell ref="D131:M131"/>
    <mergeCell ref="D133:M133"/>
    <mergeCell ref="U12:U13"/>
    <mergeCell ref="H18:I18"/>
    <mergeCell ref="B2:T2"/>
    <mergeCell ref="M4:S4"/>
    <mergeCell ref="S145:T145"/>
    <mergeCell ref="D143:F143"/>
    <mergeCell ref="D139:M139"/>
    <mergeCell ref="D141:H141"/>
    <mergeCell ref="D122:F122"/>
    <mergeCell ref="D126:F126"/>
    <mergeCell ref="U35:V35"/>
    <mergeCell ref="D35:K35"/>
    <mergeCell ref="D34:F34"/>
    <mergeCell ref="D22:F22"/>
    <mergeCell ref="D24:F24"/>
    <mergeCell ref="D26:F26"/>
    <mergeCell ref="D28:F28"/>
    <mergeCell ref="D33:H33"/>
    <mergeCell ref="D86:Q86"/>
    <mergeCell ref="D88:Q88"/>
    <mergeCell ref="O10:S10"/>
    <mergeCell ref="O11:O13"/>
    <mergeCell ref="M11:M13"/>
    <mergeCell ref="S12:T12"/>
    <mergeCell ref="O59:Q59"/>
    <mergeCell ref="O61:Q61"/>
    <mergeCell ref="O63:Q63"/>
    <mergeCell ref="C46:D46"/>
    <mergeCell ref="C6:D6"/>
    <mergeCell ref="D14:F14"/>
    <mergeCell ref="D18:F18"/>
    <mergeCell ref="B1:U1"/>
    <mergeCell ref="S125:T125"/>
    <mergeCell ref="S111:T111"/>
    <mergeCell ref="P112:R112"/>
    <mergeCell ref="D39:F39"/>
    <mergeCell ref="C40:D40"/>
    <mergeCell ref="D84:Q84"/>
    <mergeCell ref="Q11:Q13"/>
    <mergeCell ref="H28:I28"/>
    <mergeCell ref="H22:I22"/>
    <mergeCell ref="H24:I24"/>
    <mergeCell ref="H16:I16"/>
    <mergeCell ref="F32:Q32"/>
    <mergeCell ref="H30:I30"/>
    <mergeCell ref="D30:F30"/>
    <mergeCell ref="D61:H61"/>
    <mergeCell ref="D63:H63"/>
    <mergeCell ref="D65:H65"/>
    <mergeCell ref="H4:L4"/>
    <mergeCell ref="A7:Q7"/>
    <mergeCell ref="C4:F4"/>
    <mergeCell ref="D41:F41"/>
    <mergeCell ref="H14:I14"/>
    <mergeCell ref="D13:F13"/>
    <mergeCell ref="D10:M10"/>
    <mergeCell ref="O67:Q67"/>
    <mergeCell ref="D47:G47"/>
    <mergeCell ref="D49:F49"/>
    <mergeCell ref="D51:G51"/>
    <mergeCell ref="D43:H43"/>
    <mergeCell ref="H20:I20"/>
    <mergeCell ref="H26:I26"/>
    <mergeCell ref="D67:H67"/>
    <mergeCell ref="O58:Q58"/>
    <mergeCell ref="D59:H59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53" max="21" man="1"/>
    <brk id="106" max="21" man="1"/>
  </rowBreaks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14"/>
  <sheetViews>
    <sheetView showGridLines="0" showZeros="0" zoomScalePageLayoutView="0" workbookViewId="0" topLeftCell="A265">
      <selection activeCell="H300" sqref="H300"/>
    </sheetView>
  </sheetViews>
  <sheetFormatPr defaultColWidth="9.140625" defaultRowHeight="12.75"/>
  <cols>
    <col min="1" max="1" width="0.85546875" style="0" customWidth="1"/>
    <col min="2" max="2" width="2.28125" style="0" customWidth="1"/>
    <col min="3" max="3" width="1.8515625" style="0" customWidth="1"/>
    <col min="4" max="4" width="3.7109375" style="0" customWidth="1"/>
    <col min="10" max="10" width="8.421875" style="0" bestFit="1" customWidth="1"/>
    <col min="11" max="11" width="7.140625" style="0" customWidth="1"/>
    <col min="12" max="12" width="6.57421875" style="0" customWidth="1"/>
    <col min="18" max="18" width="10.140625" style="0" bestFit="1" customWidth="1"/>
    <col min="19" max="19" width="1.1484375" style="0" customWidth="1"/>
  </cols>
  <sheetData>
    <row r="1" ht="3.75" customHeight="1" thickBot="1"/>
    <row r="2" spans="2:18" ht="14.25" thickBot="1" thickTop="1">
      <c r="B2" s="501" t="s">
        <v>55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3"/>
    </row>
    <row r="3" spans="2:18" ht="14.25" thickBot="1" thickTop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2:18" ht="12.75">
      <c r="B4" s="504" t="s">
        <v>167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6"/>
    </row>
    <row r="5" spans="2:18" ht="13.5" thickBot="1">
      <c r="B5" s="507" t="s">
        <v>133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9"/>
    </row>
    <row r="6" spans="2:18" ht="13.5" thickBot="1">
      <c r="B6" s="98" t="s">
        <v>56</v>
      </c>
      <c r="C6" s="99"/>
      <c r="D6" s="99"/>
      <c r="E6" s="99"/>
      <c r="F6" s="99"/>
      <c r="G6" s="510">
        <f>'YEAR 1'!H4</f>
        <v>0</v>
      </c>
      <c r="H6" s="511"/>
      <c r="I6" s="511"/>
      <c r="J6" s="511"/>
      <c r="K6" s="511"/>
      <c r="L6" s="512"/>
      <c r="M6" s="513" t="s">
        <v>168</v>
      </c>
      <c r="N6" s="514"/>
      <c r="O6" s="393"/>
      <c r="P6" s="515"/>
      <c r="Q6" s="193" t="s">
        <v>57</v>
      </c>
      <c r="R6" s="100"/>
    </row>
    <row r="7" spans="2:18" ht="13.5" thickBot="1">
      <c r="B7" s="98" t="s">
        <v>58</v>
      </c>
      <c r="C7" s="99"/>
      <c r="D7" s="99"/>
      <c r="E7" s="516">
        <f>'YEAR 1'!F6</f>
        <v>0</v>
      </c>
      <c r="F7" s="517"/>
      <c r="G7" s="517"/>
      <c r="H7" s="517"/>
      <c r="I7" s="517"/>
      <c r="J7" s="517"/>
      <c r="K7" s="517"/>
      <c r="L7" s="518"/>
      <c r="M7" s="496" t="s">
        <v>59</v>
      </c>
      <c r="N7" s="497"/>
      <c r="O7" s="437"/>
      <c r="P7" s="498"/>
      <c r="Q7" s="194" t="s">
        <v>60</v>
      </c>
      <c r="R7" s="101"/>
    </row>
    <row r="8" spans="2:18" ht="13.5" thickBot="1">
      <c r="B8" s="102"/>
      <c r="C8" s="103"/>
      <c r="D8" s="103"/>
      <c r="E8" s="519"/>
      <c r="F8" s="520"/>
      <c r="G8" s="520"/>
      <c r="H8" s="520"/>
      <c r="I8" s="520"/>
      <c r="J8" s="520"/>
      <c r="K8" s="520"/>
      <c r="L8" s="521"/>
      <c r="M8" s="92"/>
      <c r="N8" s="91"/>
      <c r="O8" s="104"/>
      <c r="P8" s="104"/>
      <c r="Q8" s="104"/>
      <c r="R8" s="105"/>
    </row>
    <row r="9" spans="2:18" ht="12.75">
      <c r="B9" s="106" t="s">
        <v>61</v>
      </c>
      <c r="C9" s="107" t="s">
        <v>62</v>
      </c>
      <c r="D9" s="107"/>
      <c r="E9" s="107"/>
      <c r="F9" s="107"/>
      <c r="G9" s="107"/>
      <c r="H9" s="107"/>
      <c r="I9" s="107"/>
      <c r="J9" s="529" t="s">
        <v>63</v>
      </c>
      <c r="K9" s="530"/>
      <c r="L9" s="531"/>
      <c r="M9" s="504" t="s">
        <v>64</v>
      </c>
      <c r="N9" s="522"/>
      <c r="O9" s="522"/>
      <c r="P9" s="522"/>
      <c r="Q9" s="522"/>
      <c r="R9" s="515"/>
    </row>
    <row r="10" spans="2:18" ht="13.5" thickBot="1">
      <c r="B10" s="108"/>
      <c r="C10" s="109" t="s">
        <v>113</v>
      </c>
      <c r="D10" s="103"/>
      <c r="E10" s="103"/>
      <c r="F10" s="103"/>
      <c r="G10" s="103"/>
      <c r="H10" s="103"/>
      <c r="I10" s="181"/>
      <c r="J10" s="110" t="s">
        <v>65</v>
      </c>
      <c r="K10" s="111" t="s">
        <v>66</v>
      </c>
      <c r="L10" s="112" t="s">
        <v>67</v>
      </c>
      <c r="M10" s="110" t="s">
        <v>68</v>
      </c>
      <c r="N10" s="111" t="s">
        <v>69</v>
      </c>
      <c r="O10" s="111" t="s">
        <v>70</v>
      </c>
      <c r="P10" s="111" t="s">
        <v>117</v>
      </c>
      <c r="Q10" s="111" t="s">
        <v>119</v>
      </c>
      <c r="R10" s="113" t="s">
        <v>43</v>
      </c>
    </row>
    <row r="11" spans="2:18" ht="12.75">
      <c r="B11" s="114"/>
      <c r="C11" s="107">
        <v>1</v>
      </c>
      <c r="D11" s="523">
        <f>'YEAR 1'!D16:F16</f>
        <v>0</v>
      </c>
      <c r="E11" s="524"/>
      <c r="F11" s="524"/>
      <c r="G11" s="524"/>
      <c r="H11" s="525">
        <f>'YEAR 1'!H16</f>
        <v>0</v>
      </c>
      <c r="I11" s="526"/>
      <c r="J11" s="234">
        <f>'YEAR 1'!M16+'YEAR 2'!M14+'YEAR 3'!M14+'YEAR 4'!M14+'YEAR 5'!M14</f>
        <v>0</v>
      </c>
      <c r="K11" s="235">
        <f>'YEAR 1'!O16+'YEAR 2'!O14+'YEAR 3'!O14+'YEAR 4'!O14+'YEAR 5'!O14</f>
        <v>0</v>
      </c>
      <c r="L11" s="235">
        <f>'YEAR 1'!Q16+'YEAR 2'!Q14+'YEAR 3'!Q14+'YEAR 4'!Q14+'YEAR 5'!Q14</f>
        <v>0</v>
      </c>
      <c r="M11" s="139">
        <f>'YEAR 1'!S16</f>
        <v>0</v>
      </c>
      <c r="N11" s="139">
        <f>'YEAR 2'!S14</f>
        <v>0</v>
      </c>
      <c r="O11" s="139">
        <f>'YEAR 3'!S14</f>
        <v>0</v>
      </c>
      <c r="P11" s="139">
        <f>'YEAR 4'!S14</f>
        <v>0</v>
      </c>
      <c r="Q11" s="139">
        <f>'YEAR 5'!S14</f>
        <v>0</v>
      </c>
      <c r="R11" s="255">
        <f>'YEAR 5'!U14</f>
        <v>0</v>
      </c>
    </row>
    <row r="12" spans="2:18" ht="12.75">
      <c r="B12" s="106"/>
      <c r="C12" s="107">
        <v>2</v>
      </c>
      <c r="D12" s="499">
        <f>'YEAR 1'!D18:F18</f>
        <v>0</v>
      </c>
      <c r="E12" s="500"/>
      <c r="F12" s="500"/>
      <c r="G12" s="500"/>
      <c r="H12" s="527">
        <f>'YEAR 1'!H18</f>
        <v>0</v>
      </c>
      <c r="I12" s="528"/>
      <c r="J12" s="234">
        <f>'YEAR 1'!M18+'YEAR 2'!M16+'YEAR 3'!M16+'YEAR 4'!M16+'YEAR 5'!M16</f>
        <v>0</v>
      </c>
      <c r="K12" s="234">
        <f>'YEAR 1'!O18+'YEAR 2'!O16+'YEAR 3'!O16+'YEAR 4'!O16+'YEAR 5'!O16</f>
        <v>0</v>
      </c>
      <c r="L12" s="234">
        <f>'YEAR 1'!Q18+'YEAR 2'!Q16+'YEAR 3'!Q16+'YEAR 4'!Q16+'YEAR 5'!Q16</f>
        <v>0</v>
      </c>
      <c r="M12" s="139">
        <f>'YEAR 1'!S18</f>
        <v>0</v>
      </c>
      <c r="N12" s="139">
        <f>'YEAR 2'!S16</f>
        <v>0</v>
      </c>
      <c r="O12" s="139">
        <f>'YEAR 3'!S16</f>
        <v>0</v>
      </c>
      <c r="P12" s="139">
        <f>'YEAR 4'!S16</f>
        <v>0</v>
      </c>
      <c r="Q12" s="139">
        <f>'YEAR 5'!S16</f>
        <v>0</v>
      </c>
      <c r="R12" s="250">
        <f>'YEAR 5'!U16</f>
        <v>0</v>
      </c>
    </row>
    <row r="13" spans="2:18" ht="12.75">
      <c r="B13" s="106"/>
      <c r="C13" s="107">
        <v>3</v>
      </c>
      <c r="D13" s="499">
        <f>'YEAR 1'!D20:F20</f>
        <v>0</v>
      </c>
      <c r="E13" s="500"/>
      <c r="F13" s="500"/>
      <c r="G13" s="500"/>
      <c r="H13" s="527">
        <f>'YEAR 1'!H20</f>
        <v>0</v>
      </c>
      <c r="I13" s="528"/>
      <c r="J13" s="234">
        <f>'YEAR 1'!M20+'YEAR 2'!M18+'YEAR 3'!M18+'YEAR 4'!M18+'YEAR 5'!M18</f>
        <v>0</v>
      </c>
      <c r="K13" s="234">
        <f>'YEAR 1'!O20+'YEAR 2'!O18+'YEAR 3'!O18+'YEAR 4'!O18+'YEAR 5'!O18</f>
        <v>0</v>
      </c>
      <c r="L13" s="234">
        <f>'YEAR 1'!Q20+'YEAR 2'!Q18+'YEAR 3'!Q18+'YEAR 4'!Q18+'YEAR 5'!Q18</f>
        <v>0</v>
      </c>
      <c r="M13" s="139">
        <f>'YEAR 1'!S20</f>
        <v>0</v>
      </c>
      <c r="N13" s="139">
        <f>'YEAR 2'!S18</f>
        <v>0</v>
      </c>
      <c r="O13" s="139">
        <f>'YEAR 3'!S18</f>
        <v>0</v>
      </c>
      <c r="P13" s="139">
        <f>'YEAR 4'!S18</f>
        <v>0</v>
      </c>
      <c r="Q13" s="139">
        <f>'YEAR 5'!S18</f>
        <v>0</v>
      </c>
      <c r="R13" s="250">
        <f>'YEAR 5'!U18</f>
        <v>0</v>
      </c>
    </row>
    <row r="14" spans="2:18" ht="12.75">
      <c r="B14" s="106"/>
      <c r="C14" s="107">
        <v>4</v>
      </c>
      <c r="D14" s="499">
        <f>'YEAR 1'!D22:F22</f>
        <v>0</v>
      </c>
      <c r="E14" s="500"/>
      <c r="F14" s="500"/>
      <c r="G14" s="500"/>
      <c r="H14" s="527">
        <f>'YEAR 1'!H22</f>
        <v>0</v>
      </c>
      <c r="I14" s="528"/>
      <c r="J14" s="234">
        <f>'YEAR 1'!M22+'YEAR 2'!M20+'YEAR 3'!M20+'YEAR 4'!M20+'YEAR 5'!M20</f>
        <v>0</v>
      </c>
      <c r="K14" s="234">
        <f>'YEAR 1'!O22+'YEAR 2'!O20+'YEAR 3'!O20+'YEAR 4'!O20+'YEAR 5'!O20</f>
        <v>0</v>
      </c>
      <c r="L14" s="234">
        <f>'YEAR 1'!Q22+'YEAR 2'!Q20+'YEAR 3'!Q20+'YEAR 4'!Q20+'YEAR 5'!Q20</f>
        <v>0</v>
      </c>
      <c r="M14" s="139">
        <f>'YEAR 1'!S22</f>
        <v>0</v>
      </c>
      <c r="N14" s="139">
        <f>'YEAR 2'!S20</f>
        <v>0</v>
      </c>
      <c r="O14" s="139">
        <f>'YEAR 3'!S20</f>
        <v>0</v>
      </c>
      <c r="P14" s="139">
        <f>'YEAR 4'!S20</f>
        <v>0</v>
      </c>
      <c r="Q14" s="139">
        <f>'YEAR 5'!S20</f>
        <v>0</v>
      </c>
      <c r="R14" s="250">
        <f>'YEAR 5'!U20</f>
        <v>0</v>
      </c>
    </row>
    <row r="15" spans="2:18" ht="12.75">
      <c r="B15" s="106"/>
      <c r="C15" s="107">
        <v>5</v>
      </c>
      <c r="D15" s="499">
        <f>'YEAR 1'!D24:F24</f>
        <v>0</v>
      </c>
      <c r="E15" s="500"/>
      <c r="F15" s="500"/>
      <c r="G15" s="500"/>
      <c r="H15" s="527">
        <f>'YEAR 1'!H24</f>
        <v>0</v>
      </c>
      <c r="I15" s="528"/>
      <c r="J15" s="234">
        <f>'YEAR 1'!M24+'YEAR 2'!M22+'YEAR 3'!M22+'YEAR 4'!M22+'YEAR 5'!M22</f>
        <v>0</v>
      </c>
      <c r="K15" s="234">
        <f>'YEAR 1'!O24+'YEAR 2'!O22+'YEAR 3'!O22+'YEAR 4'!O22+'YEAR 5'!O22</f>
        <v>0</v>
      </c>
      <c r="L15" s="234">
        <f>'YEAR 1'!Q24+'YEAR 2'!Q22+'YEAR 3'!Q22+'YEAR 4'!Q22+'YEAR 5'!Q22</f>
        <v>0</v>
      </c>
      <c r="M15" s="139">
        <f>'YEAR 1'!S24</f>
        <v>0</v>
      </c>
      <c r="N15" s="139">
        <f>'YEAR 2'!S22</f>
        <v>0</v>
      </c>
      <c r="O15" s="139">
        <f>'YEAR 3'!S22</f>
        <v>0</v>
      </c>
      <c r="P15" s="139">
        <f>'YEAR 4'!S22</f>
        <v>0</v>
      </c>
      <c r="Q15" s="139">
        <f>'YEAR 5'!S22</f>
        <v>0</v>
      </c>
      <c r="R15" s="250">
        <f>'YEAR 5'!U22</f>
        <v>0</v>
      </c>
    </row>
    <row r="16" spans="2:18" ht="12.75">
      <c r="B16" s="106"/>
      <c r="C16" s="107">
        <v>6</v>
      </c>
      <c r="D16" s="499">
        <f>'YEAR 1'!D26:F26</f>
        <v>0</v>
      </c>
      <c r="E16" s="500"/>
      <c r="F16" s="500"/>
      <c r="G16" s="500"/>
      <c r="H16" s="527">
        <f>'YEAR 1'!H26</f>
        <v>0</v>
      </c>
      <c r="I16" s="528"/>
      <c r="J16" s="234">
        <f>'YEAR 1'!M26+'YEAR 2'!M24+'YEAR 3'!M24+'YEAR 4'!M24+'YEAR 5'!M24</f>
        <v>0</v>
      </c>
      <c r="K16" s="234">
        <f>'YEAR 1'!O26+'YEAR 2'!O24+'YEAR 3'!O24+'YEAR 4'!O24+'YEAR 5'!O24</f>
        <v>0</v>
      </c>
      <c r="L16" s="234">
        <f>'YEAR 1'!Q26+'YEAR 2'!Q24+'YEAR 3'!Q24+'YEAR 4'!Q24+'YEAR 5'!Q24</f>
        <v>0</v>
      </c>
      <c r="M16" s="139">
        <f>'YEAR 1'!S26</f>
        <v>0</v>
      </c>
      <c r="N16" s="139">
        <f>'YEAR 2'!S24</f>
        <v>0</v>
      </c>
      <c r="O16" s="139">
        <f>'YEAR 3'!S24</f>
        <v>0</v>
      </c>
      <c r="P16" s="139">
        <f>'YEAR 4'!S24</f>
        <v>0</v>
      </c>
      <c r="Q16" s="139">
        <f>'YEAR 5'!S24</f>
        <v>0</v>
      </c>
      <c r="R16" s="250">
        <f>'YEAR 5'!U24</f>
        <v>0</v>
      </c>
    </row>
    <row r="17" spans="2:18" ht="12.75">
      <c r="B17" s="106"/>
      <c r="C17" s="107">
        <v>7</v>
      </c>
      <c r="D17" s="499">
        <f>'YEAR 1'!D28:F28</f>
        <v>0</v>
      </c>
      <c r="E17" s="500"/>
      <c r="F17" s="500"/>
      <c r="G17" s="500"/>
      <c r="H17" s="527">
        <f>'YEAR 1'!H28</f>
        <v>0</v>
      </c>
      <c r="I17" s="528"/>
      <c r="J17" s="234">
        <f>'YEAR 1'!M28+'YEAR 2'!M26+'YEAR 3'!M26+'YEAR 4'!M26+'YEAR 5'!M26</f>
        <v>0</v>
      </c>
      <c r="K17" s="234">
        <f>'YEAR 1'!O28+'YEAR 2'!O26+'YEAR 3'!O26+'YEAR 4'!O26+'YEAR 5'!O26</f>
        <v>0</v>
      </c>
      <c r="L17" s="234">
        <f>'YEAR 1'!Q28+'YEAR 2'!Q26+'YEAR 3'!Q26+'YEAR 4'!Q26+'YEAR 5'!Q26</f>
        <v>0</v>
      </c>
      <c r="M17" s="139">
        <f>'YEAR 1'!S28</f>
        <v>0</v>
      </c>
      <c r="N17" s="139">
        <f>'YEAR 2'!S26</f>
        <v>0</v>
      </c>
      <c r="O17" s="139">
        <f>'YEAR 3'!S26</f>
        <v>0</v>
      </c>
      <c r="P17" s="139">
        <f>'YEAR 4'!S26</f>
        <v>0</v>
      </c>
      <c r="Q17" s="139">
        <f>'YEAR 5'!S26</f>
        <v>0</v>
      </c>
      <c r="R17" s="250">
        <f>'YEAR 5'!U26</f>
        <v>0</v>
      </c>
    </row>
    <row r="18" spans="2:18" ht="12.75">
      <c r="B18" s="106"/>
      <c r="C18" s="107">
        <v>8</v>
      </c>
      <c r="D18" s="499">
        <f>'YEAR 1'!D30:F30</f>
        <v>0</v>
      </c>
      <c r="E18" s="500"/>
      <c r="F18" s="500"/>
      <c r="G18" s="500"/>
      <c r="H18" s="527">
        <f>'YEAR 1'!H30</f>
        <v>0</v>
      </c>
      <c r="I18" s="528"/>
      <c r="J18" s="234">
        <f>'YEAR 1'!M30+'YEAR 2'!M28+'YEAR 3'!M28+'YEAR 4'!M28+'YEAR 5'!M28</f>
        <v>0</v>
      </c>
      <c r="K18" s="234">
        <f>'YEAR 1'!O30+'YEAR 2'!O28+'YEAR 3'!O28+'YEAR 4'!O28+'YEAR 5'!O28</f>
        <v>0</v>
      </c>
      <c r="L18" s="234">
        <f>'YEAR 1'!Q30+'YEAR 2'!Q28+'YEAR 3'!Q28+'YEAR 4'!Q28+'YEAR 5'!Q28</f>
        <v>0</v>
      </c>
      <c r="M18" s="139">
        <f>'YEAR 1'!S30</f>
        <v>0</v>
      </c>
      <c r="N18" s="139">
        <f>'YEAR 2'!S28</f>
        <v>0</v>
      </c>
      <c r="O18" s="139">
        <f>'YEAR 3'!S28</f>
        <v>0</v>
      </c>
      <c r="P18" s="139">
        <f>'YEAR 4'!S28</f>
        <v>0</v>
      </c>
      <c r="Q18" s="139">
        <f>'YEAR 5'!S28</f>
        <v>0</v>
      </c>
      <c r="R18" s="250">
        <f>'YEAR 5'!U28</f>
        <v>0</v>
      </c>
    </row>
    <row r="19" spans="2:18" ht="12.75">
      <c r="B19" s="106"/>
      <c r="C19" s="107">
        <v>9</v>
      </c>
      <c r="D19" s="536">
        <f>'YEAR 1'!D32:F32</f>
        <v>0</v>
      </c>
      <c r="E19" s="500"/>
      <c r="F19" s="500"/>
      <c r="G19" s="500"/>
      <c r="H19" s="527">
        <f>'YEAR 1'!H32</f>
        <v>0</v>
      </c>
      <c r="I19" s="528"/>
      <c r="J19" s="234">
        <f>'YEAR 1'!M32+'YEAR 2'!M30+'YEAR 3'!M30+'YEAR 4'!M30+'YEAR 5'!M30</f>
        <v>0</v>
      </c>
      <c r="K19" s="234">
        <f>'YEAR 1'!O32+'YEAR 2'!O30+'YEAR 3'!O30+'YEAR 4'!O30+'YEAR 5'!O30</f>
        <v>0</v>
      </c>
      <c r="L19" s="234">
        <f>'YEAR 1'!Q32+'YEAR 2'!Q30+'YEAR 3'!Q30+'YEAR 4'!Q30+'YEAR 5'!Q30</f>
        <v>0</v>
      </c>
      <c r="M19" s="139">
        <f>'YEAR 1'!S32</f>
        <v>0</v>
      </c>
      <c r="N19" s="139">
        <f>'YEAR 2'!S30</f>
        <v>0</v>
      </c>
      <c r="O19" s="139">
        <f>'YEAR 3'!S30</f>
        <v>0</v>
      </c>
      <c r="P19" s="139">
        <f>'YEAR 4'!S30</f>
        <v>0</v>
      </c>
      <c r="Q19" s="139">
        <f>'YEAR 5'!S30</f>
        <v>0</v>
      </c>
      <c r="R19" s="250">
        <f>'YEAR 5'!U30</f>
        <v>0</v>
      </c>
    </row>
    <row r="20" spans="2:18" ht="12.75">
      <c r="B20" s="539">
        <v>10</v>
      </c>
      <c r="C20" s="391"/>
      <c r="D20" s="499" t="s">
        <v>115</v>
      </c>
      <c r="E20" s="500"/>
      <c r="F20" s="500"/>
      <c r="G20" s="187">
        <f>'YEAR 1'!D34</f>
        <v>0</v>
      </c>
      <c r="H20" s="527">
        <f>'YEAR 1'!H34</f>
        <v>0</v>
      </c>
      <c r="I20" s="528"/>
      <c r="J20" s="184"/>
      <c r="K20" s="186"/>
      <c r="L20" s="185"/>
      <c r="M20" s="139">
        <f>'YEAR 1'!S34</f>
        <v>0</v>
      </c>
      <c r="N20" s="139">
        <f>'YEAR 2'!S32</f>
        <v>0</v>
      </c>
      <c r="O20" s="139">
        <f>'YEAR 3'!S32</f>
        <v>0</v>
      </c>
      <c r="P20" s="139">
        <f>'YEAR 4'!S32</f>
        <v>0</v>
      </c>
      <c r="Q20" s="139">
        <f>'YEAR 5'!S32</f>
        <v>0</v>
      </c>
      <c r="R20" s="250">
        <f>'YEAR 5'!U32</f>
        <v>0</v>
      </c>
    </row>
    <row r="21" spans="2:18" ht="13.5" thickBot="1">
      <c r="B21" s="108"/>
      <c r="C21" s="107"/>
      <c r="D21" s="140">
        <f>'YEAR 1'!C62</f>
        <v>0</v>
      </c>
      <c r="E21" s="123" t="s">
        <v>155</v>
      </c>
      <c r="F21" s="107"/>
      <c r="G21" s="107"/>
      <c r="H21" s="107"/>
      <c r="I21" s="129"/>
      <c r="J21" s="234">
        <f>'YEAR 1'!M35+'YEAR 2'!M33+'YEAR 3'!M33+'YEAR 4'!M33+'YEAR 5'!M33</f>
        <v>0</v>
      </c>
      <c r="K21" s="234">
        <f>'YEAR 1'!O35+'YEAR 2'!O33+'YEAR 3'!O33+'YEAR 4'!O33+'YEAR 5'!O33</f>
        <v>0</v>
      </c>
      <c r="L21" s="234">
        <f>'YEAR 1'!Q35+'YEAR 2'!Q33+'YEAR 3'!Q33+'YEAR 4'!Q33+'YEAR 5'!Q33</f>
        <v>0</v>
      </c>
      <c r="M21" s="139">
        <f>'YEAR 1'!S35</f>
        <v>0</v>
      </c>
      <c r="N21" s="139">
        <f>'YEAR 2'!S33</f>
        <v>0</v>
      </c>
      <c r="O21" s="139">
        <f>'YEAR 3'!S33</f>
        <v>0</v>
      </c>
      <c r="P21" s="139">
        <f>'YEAR 4'!S33</f>
        <v>0</v>
      </c>
      <c r="Q21" s="139">
        <f>'YEAR 5'!S33</f>
        <v>0</v>
      </c>
      <c r="R21" s="250">
        <f>'YEAR 5'!U33</f>
        <v>0</v>
      </c>
    </row>
    <row r="22" spans="2:18" ht="13.5" thickBot="1">
      <c r="B22" s="116" t="s">
        <v>71</v>
      </c>
      <c r="C22" s="117" t="s">
        <v>72</v>
      </c>
      <c r="D22" s="117"/>
      <c r="E22" s="117"/>
      <c r="F22" s="117"/>
      <c r="G22" s="117"/>
      <c r="H22" s="117"/>
      <c r="I22" s="118"/>
      <c r="J22" s="119"/>
      <c r="K22" s="119"/>
      <c r="L22" s="119"/>
      <c r="M22" s="119"/>
      <c r="N22" s="119"/>
      <c r="O22" s="119"/>
      <c r="P22" s="119"/>
      <c r="Q22" s="119"/>
      <c r="R22" s="248"/>
    </row>
    <row r="23" spans="2:18" ht="13.5" thickBot="1">
      <c r="B23" s="114"/>
      <c r="C23" s="107">
        <v>1</v>
      </c>
      <c r="D23" s="140">
        <f>MAXA(D75,D127,D179,D231,D283)</f>
        <v>0</v>
      </c>
      <c r="E23" s="121" t="s">
        <v>5</v>
      </c>
      <c r="F23" s="122"/>
      <c r="G23" s="122"/>
      <c r="H23" s="122"/>
      <c r="I23" s="122"/>
      <c r="J23" s="138">
        <f>'YEAR 1'!M43+'YEAR 2'!M41+'YEAR 3'!M41+'YEAR 4'!M41+'YEAR 5'!M41</f>
        <v>0</v>
      </c>
      <c r="K23" s="138">
        <f>'YEAR 1'!O43+'YEAR 2'!O41+'YEAR 3'!O41+'YEAR 4'!O41+'YEAR 5'!O41</f>
        <v>0</v>
      </c>
      <c r="L23" s="138">
        <f>'YEAR 1'!Q43+'YEAR 2'!Q41+'YEAR 3'!Q41+'YEAR 4'!Q41+'YEAR 5'!Q41</f>
        <v>0</v>
      </c>
      <c r="M23" s="141">
        <f>'YEAR 1'!S43</f>
        <v>0</v>
      </c>
      <c r="N23" s="144">
        <f>'YEAR 2'!S41</f>
        <v>0</v>
      </c>
      <c r="O23" s="144">
        <f>'YEAR 3'!S41</f>
        <v>0</v>
      </c>
      <c r="P23" s="144">
        <f>'YEAR 4'!S41</f>
        <v>0</v>
      </c>
      <c r="Q23" s="144">
        <f>'YEAR 5'!S41</f>
        <v>0</v>
      </c>
      <c r="R23" s="249">
        <f>'YEAR 5'!U41</f>
        <v>0</v>
      </c>
    </row>
    <row r="24" spans="2:18" ht="13.5" thickBot="1">
      <c r="B24" s="106"/>
      <c r="C24" s="107">
        <v>2</v>
      </c>
      <c r="D24" s="140">
        <f>MAXA(D76,D128,D180,D232,D284)</f>
        <v>0</v>
      </c>
      <c r="E24" s="358" t="s">
        <v>185</v>
      </c>
      <c r="F24" s="115"/>
      <c r="G24" s="115"/>
      <c r="H24" s="115"/>
      <c r="I24" s="115"/>
      <c r="J24" s="138">
        <f>'YEAR 1'!M45+'YEAR 2'!M43+'YEAR 3'!M43+'YEAR 4'!M43+'YEAR 5'!M43</f>
        <v>0</v>
      </c>
      <c r="K24" s="138">
        <f>'YEAR 1'!O45+'YEAR 2'!O43+'YEAR 3'!O43+'YEAR 4'!O43+'YEAR 5'!O43</f>
        <v>0</v>
      </c>
      <c r="L24" s="138">
        <f>'YEAR 1'!Q45+'YEAR 2'!Q43+'YEAR 3'!Q43+'YEAR 4'!Q43+'YEAR 5'!Q43</f>
        <v>0</v>
      </c>
      <c r="M24" s="141">
        <f>'YEAR 1'!S45</f>
        <v>0</v>
      </c>
      <c r="N24" s="144">
        <f>'YEAR 2'!S43</f>
        <v>0</v>
      </c>
      <c r="O24" s="144">
        <f>'YEAR 3'!S43</f>
        <v>0</v>
      </c>
      <c r="P24" s="144">
        <f>'YEAR 4'!S43</f>
        <v>0</v>
      </c>
      <c r="Q24" s="144">
        <f>'YEAR 5'!S43</f>
        <v>0</v>
      </c>
      <c r="R24" s="249">
        <f>'YEAR 5'!U43</f>
        <v>0</v>
      </c>
    </row>
    <row r="25" spans="2:18" ht="13.5" thickBot="1">
      <c r="B25" s="106"/>
      <c r="C25" s="107">
        <v>4</v>
      </c>
      <c r="D25" s="140">
        <f>MAXA(D77,D129,D181,D233,D285)</f>
        <v>0</v>
      </c>
      <c r="E25" s="540" t="s">
        <v>6</v>
      </c>
      <c r="F25" s="411"/>
      <c r="G25" s="411"/>
      <c r="H25" s="411"/>
      <c r="I25" s="411"/>
      <c r="J25" s="411"/>
      <c r="K25" s="411"/>
      <c r="L25" s="538"/>
      <c r="M25" s="141">
        <f>'YEAR 1'!S50</f>
        <v>0</v>
      </c>
      <c r="N25" s="144">
        <f>'YEAR 2'!S48</f>
        <v>0</v>
      </c>
      <c r="O25" s="144">
        <f>'YEAR 3'!S47</f>
        <v>0</v>
      </c>
      <c r="P25" s="144">
        <f>'YEAR 4'!S47</f>
        <v>0</v>
      </c>
      <c r="Q25" s="144">
        <f>'YEAR 5'!S47</f>
        <v>0</v>
      </c>
      <c r="R25" s="249">
        <f>'YEAR 5'!U47</f>
        <v>0</v>
      </c>
    </row>
    <row r="26" spans="2:18" ht="13.5" thickBot="1">
      <c r="B26" s="106"/>
      <c r="C26" s="107">
        <v>5</v>
      </c>
      <c r="D26" s="140">
        <f>MAXA(D78,D130,D182,D234,D286)</f>
        <v>0</v>
      </c>
      <c r="E26" s="357" t="s">
        <v>182</v>
      </c>
      <c r="F26" s="90"/>
      <c r="G26" s="90"/>
      <c r="H26" s="90"/>
      <c r="I26" s="90"/>
      <c r="J26" s="90"/>
      <c r="K26" s="90"/>
      <c r="L26" s="142"/>
      <c r="M26" s="141">
        <f>'YEAR 1'!S52</f>
        <v>0</v>
      </c>
      <c r="N26" s="144">
        <f>'YEAR 2'!S50</f>
        <v>0</v>
      </c>
      <c r="O26" s="144">
        <f>'YEAR 3'!S49</f>
        <v>0</v>
      </c>
      <c r="P26" s="144">
        <f>'YEAR 4'!S49</f>
        <v>0</v>
      </c>
      <c r="Q26" s="144">
        <f>'YEAR 5'!S49</f>
        <v>0</v>
      </c>
      <c r="R26" s="249">
        <f>'YEAR 5'!U49</f>
        <v>0</v>
      </c>
    </row>
    <row r="27" spans="2:18" ht="13.5" thickBot="1">
      <c r="B27" s="106"/>
      <c r="C27" s="107">
        <v>7</v>
      </c>
      <c r="D27" s="140">
        <f>MAXA(D79,D131,D183,D235,D287)</f>
        <v>0</v>
      </c>
      <c r="E27" s="537" t="s">
        <v>184</v>
      </c>
      <c r="F27" s="411"/>
      <c r="G27" s="411"/>
      <c r="H27" s="411"/>
      <c r="I27" s="411"/>
      <c r="J27" s="411"/>
      <c r="K27" s="411"/>
      <c r="L27" s="538"/>
      <c r="M27" s="141">
        <f>'YEAR 1'!S54</f>
        <v>0</v>
      </c>
      <c r="N27" s="144">
        <f>'YEAR 2'!S52</f>
        <v>0</v>
      </c>
      <c r="O27" s="144">
        <f>'YEAR 3'!S51</f>
        <v>0</v>
      </c>
      <c r="P27" s="144">
        <f>'YEAR 4'!S51</f>
        <v>0</v>
      </c>
      <c r="Q27" s="144">
        <f>'YEAR 5'!S51</f>
        <v>0</v>
      </c>
      <c r="R27" s="249">
        <f>'YEAR 5'!U51</f>
        <v>0</v>
      </c>
    </row>
    <row r="28" spans="2:18" ht="13.5" thickBot="1">
      <c r="B28" s="108"/>
      <c r="C28" s="123" t="s">
        <v>152</v>
      </c>
      <c r="D28" s="107"/>
      <c r="E28" s="103"/>
      <c r="F28" s="103"/>
      <c r="G28" s="103"/>
      <c r="H28" s="103"/>
      <c r="I28" s="103"/>
      <c r="J28" s="103"/>
      <c r="K28" s="103"/>
      <c r="L28" s="131"/>
      <c r="M28" s="143">
        <f>'YEAR 1'!S56</f>
        <v>0</v>
      </c>
      <c r="N28" s="143">
        <f>'YEAR 2'!S54</f>
        <v>0</v>
      </c>
      <c r="O28" s="143">
        <f>'YEAR 3'!S52</f>
        <v>0</v>
      </c>
      <c r="P28" s="143">
        <f>'YEAR 4'!S52</f>
        <v>0</v>
      </c>
      <c r="Q28" s="143">
        <f>'YEAR 5'!S53</f>
        <v>0</v>
      </c>
      <c r="R28" s="145">
        <f>'YEAR 5'!U53</f>
        <v>0</v>
      </c>
    </row>
    <row r="29" spans="2:18" ht="12.75">
      <c r="B29" s="114" t="s">
        <v>73</v>
      </c>
      <c r="C29" s="99"/>
      <c r="D29" s="99"/>
      <c r="E29" s="99"/>
      <c r="F29" s="99"/>
      <c r="G29" s="99"/>
      <c r="H29" s="99"/>
      <c r="I29" s="99"/>
      <c r="J29" s="99"/>
      <c r="K29" s="99"/>
      <c r="L29" s="124"/>
      <c r="M29" s="146">
        <f>'YEAR 1'!S74</f>
        <v>0</v>
      </c>
      <c r="N29" s="139">
        <f>'YEAR 2'!S71</f>
        <v>0</v>
      </c>
      <c r="O29" s="139">
        <f>'YEAR 3'!S70</f>
        <v>0</v>
      </c>
      <c r="P29" s="139">
        <f>'YEAR 4'!S70</f>
        <v>0</v>
      </c>
      <c r="Q29" s="139">
        <f>'YEAR 5'!S71</f>
        <v>0</v>
      </c>
      <c r="R29" s="250">
        <f>'YEAR 5'!U71</f>
        <v>0</v>
      </c>
    </row>
    <row r="30" spans="2:18" ht="13.5" thickBot="1">
      <c r="B30" s="125"/>
      <c r="C30" s="126" t="s">
        <v>74</v>
      </c>
      <c r="D30" s="127"/>
      <c r="E30" s="127"/>
      <c r="F30" s="127"/>
      <c r="G30" s="127"/>
      <c r="H30" s="127"/>
      <c r="I30" s="127"/>
      <c r="J30" s="127"/>
      <c r="K30" s="127"/>
      <c r="L30" s="128"/>
      <c r="M30" s="143">
        <f>'YEAR 1'!S75</f>
        <v>0</v>
      </c>
      <c r="N30" s="143">
        <f>'YEAR 2'!S72</f>
        <v>0</v>
      </c>
      <c r="O30" s="143">
        <f>'YEAR 3'!S71</f>
        <v>0</v>
      </c>
      <c r="P30" s="143">
        <f>'YEAR 4'!S71</f>
        <v>0</v>
      </c>
      <c r="Q30" s="143">
        <f>'YEAR 5'!S72</f>
        <v>0</v>
      </c>
      <c r="R30" s="145">
        <f>'YEAR 5'!U72</f>
        <v>0</v>
      </c>
    </row>
    <row r="31" spans="2:18" ht="12.75">
      <c r="B31" s="106" t="s">
        <v>75</v>
      </c>
      <c r="C31" s="123" t="s">
        <v>76</v>
      </c>
      <c r="D31" s="107"/>
      <c r="E31" s="107"/>
      <c r="F31" s="107"/>
      <c r="G31" s="107"/>
      <c r="H31" s="107"/>
      <c r="I31" s="107"/>
      <c r="J31" s="107"/>
      <c r="K31" s="107"/>
      <c r="L31" s="129"/>
      <c r="M31" s="532">
        <f>'YEAR 1'!S99</f>
        <v>0</v>
      </c>
      <c r="N31" s="532">
        <f>'YEAR 2'!S95</f>
        <v>0</v>
      </c>
      <c r="O31" s="532">
        <f>'YEAR 3'!S94</f>
        <v>0</v>
      </c>
      <c r="P31" s="532">
        <f>'YEAR 4'!S94</f>
        <v>0</v>
      </c>
      <c r="Q31" s="532">
        <f>'YEAR 5'!S95</f>
        <v>0</v>
      </c>
      <c r="R31" s="534">
        <f>'YEAR 5'!U95</f>
        <v>0</v>
      </c>
    </row>
    <row r="32" spans="2:18" ht="13.5" thickBot="1">
      <c r="B32" s="108"/>
      <c r="C32" s="130"/>
      <c r="D32" s="103"/>
      <c r="E32" s="103"/>
      <c r="F32" s="103" t="s">
        <v>77</v>
      </c>
      <c r="G32" s="103"/>
      <c r="H32" s="103"/>
      <c r="I32" s="103"/>
      <c r="J32" s="103"/>
      <c r="K32" s="103"/>
      <c r="L32" s="131"/>
      <c r="M32" s="533"/>
      <c r="N32" s="533"/>
      <c r="O32" s="533"/>
      <c r="P32" s="533"/>
      <c r="Q32" s="533"/>
      <c r="R32" s="535"/>
    </row>
    <row r="33" spans="2:18" ht="12.75">
      <c r="B33" s="106" t="s">
        <v>78</v>
      </c>
      <c r="C33" s="107" t="s">
        <v>2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90"/>
      <c r="N33" s="119"/>
      <c r="O33" s="119"/>
      <c r="P33" s="119"/>
      <c r="Q33" s="119"/>
      <c r="R33" s="120"/>
    </row>
    <row r="34" spans="2:18" ht="12.75">
      <c r="B34" s="106"/>
      <c r="C34" s="107">
        <v>1</v>
      </c>
      <c r="D34" s="107" t="s">
        <v>79</v>
      </c>
      <c r="E34" s="107"/>
      <c r="F34" s="107"/>
      <c r="G34" s="107"/>
      <c r="H34" s="107"/>
      <c r="I34" s="107"/>
      <c r="J34" s="107"/>
      <c r="K34" s="107"/>
      <c r="L34" s="107"/>
      <c r="M34" s="144">
        <f>'YEAR 1'!S107</f>
        <v>0</v>
      </c>
      <c r="N34" s="144">
        <f>'YEAR 2'!S103</f>
        <v>0</v>
      </c>
      <c r="O34" s="144">
        <f>'YEAR 3'!S102</f>
        <v>0</v>
      </c>
      <c r="P34" s="144">
        <f>'YEAR 4'!S102</f>
        <v>0</v>
      </c>
      <c r="Q34" s="144">
        <f>'YEAR 5'!S103</f>
        <v>0</v>
      </c>
      <c r="R34" s="249">
        <f>'YEAR 5'!U103</f>
        <v>0</v>
      </c>
    </row>
    <row r="35" spans="2:18" ht="13.5" thickBot="1">
      <c r="B35" s="108"/>
      <c r="C35" s="103">
        <v>2</v>
      </c>
      <c r="D35" s="103" t="s">
        <v>22</v>
      </c>
      <c r="E35" s="103"/>
      <c r="F35" s="103"/>
      <c r="G35" s="103"/>
      <c r="H35" s="103"/>
      <c r="I35" s="103"/>
      <c r="J35" s="103"/>
      <c r="K35" s="103"/>
      <c r="L35" s="103"/>
      <c r="M35" s="143">
        <f>'YEAR 1'!S109</f>
        <v>0</v>
      </c>
      <c r="N35" s="143">
        <f>'YEAR 2'!S105</f>
        <v>0</v>
      </c>
      <c r="O35" s="143">
        <f>'YEAR 3'!S104</f>
        <v>0</v>
      </c>
      <c r="P35" s="143">
        <f>'YEAR 4'!S104</f>
        <v>0</v>
      </c>
      <c r="Q35" s="143">
        <f>'YEAR 5'!S105</f>
        <v>0</v>
      </c>
      <c r="R35" s="145">
        <f>'YEAR 5'!U105</f>
        <v>0</v>
      </c>
    </row>
    <row r="36" spans="2:18" ht="12.75">
      <c r="B36" s="106" t="s">
        <v>80</v>
      </c>
      <c r="C36" s="107" t="s">
        <v>156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90"/>
      <c r="N36" s="119"/>
      <c r="O36" s="119"/>
      <c r="P36" s="119"/>
      <c r="Q36" s="119"/>
      <c r="R36" s="120"/>
    </row>
    <row r="37" spans="2:18" ht="12.75">
      <c r="B37" s="106"/>
      <c r="C37" s="107">
        <v>1</v>
      </c>
      <c r="D37" s="107" t="s">
        <v>23</v>
      </c>
      <c r="E37" s="107"/>
      <c r="F37" s="107"/>
      <c r="G37" s="107"/>
      <c r="H37" s="107"/>
      <c r="I37" s="107"/>
      <c r="J37" s="107"/>
      <c r="K37" s="107"/>
      <c r="L37" s="107"/>
      <c r="M37" s="144">
        <f>'YEAR 1'!S118</f>
        <v>0</v>
      </c>
      <c r="N37" s="144">
        <f>'YEAR 2'!S114</f>
        <v>0</v>
      </c>
      <c r="O37" s="144">
        <f>'YEAR 3'!S113</f>
        <v>0</v>
      </c>
      <c r="P37" s="144">
        <f>'YEAR 4'!S113</f>
        <v>0</v>
      </c>
      <c r="Q37" s="144">
        <f>'YEAR 5'!S113</f>
        <v>0</v>
      </c>
      <c r="R37" s="249">
        <f>'YEAR 5'!U113</f>
        <v>0</v>
      </c>
    </row>
    <row r="38" spans="2:18" ht="12.75">
      <c r="B38" s="106"/>
      <c r="C38" s="107">
        <v>2</v>
      </c>
      <c r="D38" s="107" t="s">
        <v>2</v>
      </c>
      <c r="E38" s="107"/>
      <c r="F38" s="107"/>
      <c r="G38" s="107"/>
      <c r="H38" s="107"/>
      <c r="I38" s="107"/>
      <c r="J38" s="107"/>
      <c r="K38" s="107"/>
      <c r="L38" s="107"/>
      <c r="M38" s="144">
        <f>'YEAR 1'!S120</f>
        <v>0</v>
      </c>
      <c r="N38" s="144">
        <f>'YEAR 2'!S116</f>
        <v>0</v>
      </c>
      <c r="O38" s="144">
        <f>'YEAR 3'!S115</f>
        <v>0</v>
      </c>
      <c r="P38" s="144">
        <f>'YEAR 4'!S115</f>
        <v>0</v>
      </c>
      <c r="Q38" s="144">
        <f>'YEAR 5'!S115</f>
        <v>0</v>
      </c>
      <c r="R38" s="249">
        <f>'YEAR 5'!U115</f>
        <v>0</v>
      </c>
    </row>
    <row r="39" spans="2:18" ht="12.75">
      <c r="B39" s="106"/>
      <c r="C39" s="107">
        <v>3</v>
      </c>
      <c r="D39" s="107" t="s">
        <v>24</v>
      </c>
      <c r="E39" s="107"/>
      <c r="F39" s="107"/>
      <c r="G39" s="107"/>
      <c r="H39" s="107"/>
      <c r="I39" s="107"/>
      <c r="J39" s="107"/>
      <c r="K39" s="107"/>
      <c r="L39" s="107"/>
      <c r="M39" s="144">
        <f>'YEAR 1'!S122</f>
        <v>0</v>
      </c>
      <c r="N39" s="144">
        <f>'YEAR 2'!S118</f>
        <v>0</v>
      </c>
      <c r="O39" s="144">
        <f>'YEAR 3'!S117</f>
        <v>0</v>
      </c>
      <c r="P39" s="144">
        <f>'YEAR 4'!S117</f>
        <v>0</v>
      </c>
      <c r="Q39" s="144">
        <f>'YEAR 5'!S117</f>
        <v>0</v>
      </c>
      <c r="R39" s="249">
        <f>'YEAR 5'!U117</f>
        <v>0</v>
      </c>
    </row>
    <row r="40" spans="2:18" ht="13.5" thickBot="1">
      <c r="B40" s="108"/>
      <c r="C40" s="103">
        <v>4</v>
      </c>
      <c r="D40" s="103" t="s">
        <v>3</v>
      </c>
      <c r="E40" s="103"/>
      <c r="F40" s="103"/>
      <c r="G40" s="103"/>
      <c r="H40" s="103"/>
      <c r="I40" s="103"/>
      <c r="J40" s="103"/>
      <c r="K40" s="103"/>
      <c r="L40" s="103"/>
      <c r="M40" s="144">
        <f>'YEAR 1'!S124</f>
        <v>0</v>
      </c>
      <c r="N40" s="143">
        <f>'YEAR 2'!S120</f>
        <v>0</v>
      </c>
      <c r="O40" s="143">
        <f>'YEAR 3'!S119</f>
        <v>0</v>
      </c>
      <c r="P40" s="143">
        <f>'YEAR 4'!S119</f>
        <v>0</v>
      </c>
      <c r="Q40" s="143">
        <f>'YEAR 5'!S119</f>
        <v>0</v>
      </c>
      <c r="R40" s="145">
        <f>'YEAR 5'!U119</f>
        <v>0</v>
      </c>
    </row>
    <row r="41" spans="2:18" ht="12.75">
      <c r="B41" s="106" t="s">
        <v>81</v>
      </c>
      <c r="C41" s="107" t="s">
        <v>82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90"/>
      <c r="N41" s="119"/>
      <c r="O41" s="119"/>
      <c r="P41" s="119"/>
      <c r="Q41" s="119"/>
      <c r="R41" s="120"/>
    </row>
    <row r="42" spans="2:18" ht="12.75">
      <c r="B42" s="106"/>
      <c r="C42" s="107">
        <v>1</v>
      </c>
      <c r="D42" s="107" t="s">
        <v>25</v>
      </c>
      <c r="E42" s="107"/>
      <c r="F42" s="107"/>
      <c r="G42" s="107"/>
      <c r="H42" s="107"/>
      <c r="I42" s="107"/>
      <c r="J42" s="107"/>
      <c r="K42" s="107"/>
      <c r="L42" s="107"/>
      <c r="M42" s="144">
        <f>'YEAR 1'!S133</f>
        <v>0</v>
      </c>
      <c r="N42" s="144">
        <f>'YEAR 2'!S129</f>
        <v>0</v>
      </c>
      <c r="O42" s="144">
        <f>'YEAR 3'!S128</f>
        <v>0</v>
      </c>
      <c r="P42" s="144">
        <f>'YEAR 4'!S128</f>
        <v>0</v>
      </c>
      <c r="Q42" s="144">
        <f>'YEAR 5'!S127</f>
        <v>0</v>
      </c>
      <c r="R42" s="249">
        <f>'YEAR 5'!U127</f>
        <v>0</v>
      </c>
    </row>
    <row r="43" spans="2:18" ht="12.75">
      <c r="B43" s="106"/>
      <c r="C43" s="107">
        <v>2</v>
      </c>
      <c r="D43" s="107" t="s">
        <v>26</v>
      </c>
      <c r="E43" s="107"/>
      <c r="F43" s="107"/>
      <c r="G43" s="107"/>
      <c r="H43" s="107"/>
      <c r="I43" s="107"/>
      <c r="J43" s="107"/>
      <c r="K43" s="107"/>
      <c r="L43" s="107"/>
      <c r="M43" s="144">
        <f>'YEAR 1'!S135</f>
        <v>0</v>
      </c>
      <c r="N43" s="144">
        <f>'YEAR 2'!S131</f>
        <v>0</v>
      </c>
      <c r="O43" s="144">
        <f>'YEAR 3'!S130</f>
        <v>0</v>
      </c>
      <c r="P43" s="144">
        <f>'YEAR 4'!S130</f>
        <v>0</v>
      </c>
      <c r="Q43" s="144">
        <f>'YEAR 5'!S129</f>
        <v>0</v>
      </c>
      <c r="R43" s="249">
        <f>'YEAR 5'!U129</f>
        <v>0</v>
      </c>
    </row>
    <row r="44" spans="2:18" ht="12.75">
      <c r="B44" s="106"/>
      <c r="C44" s="107">
        <v>3</v>
      </c>
      <c r="D44" s="107" t="s">
        <v>27</v>
      </c>
      <c r="E44" s="107"/>
      <c r="F44" s="107"/>
      <c r="G44" s="107"/>
      <c r="H44" s="107"/>
      <c r="I44" s="107"/>
      <c r="J44" s="107"/>
      <c r="K44" s="107"/>
      <c r="L44" s="107"/>
      <c r="M44" s="144">
        <f>'YEAR 1'!S137</f>
        <v>0</v>
      </c>
      <c r="N44" s="144">
        <f>'YEAR 2'!S133</f>
        <v>0</v>
      </c>
      <c r="O44" s="144">
        <f>'YEAR 3'!S132</f>
        <v>0</v>
      </c>
      <c r="P44" s="144">
        <f>'YEAR 4'!S132</f>
        <v>0</v>
      </c>
      <c r="Q44" s="144">
        <f>'YEAR 5'!S131</f>
        <v>0</v>
      </c>
      <c r="R44" s="249">
        <f>'YEAR 5'!U131</f>
        <v>0</v>
      </c>
    </row>
    <row r="45" spans="2:18" ht="12.75">
      <c r="B45" s="106"/>
      <c r="C45" s="107">
        <v>4</v>
      </c>
      <c r="D45" s="107" t="s">
        <v>28</v>
      </c>
      <c r="E45" s="107"/>
      <c r="F45" s="107"/>
      <c r="G45" s="107"/>
      <c r="H45" s="107"/>
      <c r="I45" s="107"/>
      <c r="J45" s="107"/>
      <c r="K45" s="107"/>
      <c r="L45" s="107"/>
      <c r="M45" s="144">
        <f>'YEAR 1'!S139</f>
        <v>0</v>
      </c>
      <c r="N45" s="144">
        <f>'YEAR 2'!S135</f>
        <v>0</v>
      </c>
      <c r="O45" s="144">
        <f>'YEAR 3'!S134</f>
        <v>0</v>
      </c>
      <c r="P45" s="144">
        <f>'YEAR 4'!S134</f>
        <v>0</v>
      </c>
      <c r="Q45" s="144">
        <f>'YEAR 5'!S133</f>
        <v>0</v>
      </c>
      <c r="R45" s="249">
        <f>'YEAR 5'!U133</f>
        <v>0</v>
      </c>
    </row>
    <row r="46" spans="2:18" ht="12.75">
      <c r="B46" s="106"/>
      <c r="C46" s="107">
        <v>5</v>
      </c>
      <c r="D46" s="107" t="s">
        <v>31</v>
      </c>
      <c r="E46" s="107"/>
      <c r="F46" s="107"/>
      <c r="G46" s="107"/>
      <c r="H46" s="107"/>
      <c r="I46" s="107"/>
      <c r="J46" s="107"/>
      <c r="K46" s="107"/>
      <c r="L46" s="107"/>
      <c r="M46" s="144">
        <f>'YEAR 1'!S141</f>
        <v>0</v>
      </c>
      <c r="N46" s="144">
        <f>'YEAR 2'!S137</f>
        <v>0</v>
      </c>
      <c r="O46" s="144">
        <f>'YEAR 3'!S136</f>
        <v>0</v>
      </c>
      <c r="P46" s="144">
        <f>'YEAR 4'!S136</f>
        <v>0</v>
      </c>
      <c r="Q46" s="144">
        <f>'YEAR 5'!S135</f>
        <v>0</v>
      </c>
      <c r="R46" s="249">
        <f>'YEAR 5'!U135</f>
        <v>0</v>
      </c>
    </row>
    <row r="47" spans="2:18" ht="12.75">
      <c r="B47" s="106"/>
      <c r="C47" s="107">
        <v>6</v>
      </c>
      <c r="D47" s="107" t="s">
        <v>83</v>
      </c>
      <c r="E47" s="107"/>
      <c r="F47" s="107"/>
      <c r="G47" s="107"/>
      <c r="H47" s="107"/>
      <c r="I47" s="107"/>
      <c r="J47" s="107"/>
      <c r="K47" s="107"/>
      <c r="L47" s="107"/>
      <c r="M47" s="144">
        <f>'YEAR 1'!S143</f>
        <v>0</v>
      </c>
      <c r="N47" s="144">
        <f>'YEAR 2'!S139</f>
        <v>0</v>
      </c>
      <c r="O47" s="144">
        <f>'YEAR 3'!S138</f>
        <v>0</v>
      </c>
      <c r="P47" s="144">
        <f>'YEAR 4'!S138</f>
        <v>0</v>
      </c>
      <c r="Q47" s="144">
        <f>'YEAR 5'!S137</f>
        <v>0</v>
      </c>
      <c r="R47" s="249">
        <f>'YEAR 5'!U137</f>
        <v>0</v>
      </c>
    </row>
    <row r="48" spans="2:18" ht="12.75">
      <c r="B48" s="106"/>
      <c r="C48" s="107">
        <v>7</v>
      </c>
      <c r="D48" s="107" t="s">
        <v>3</v>
      </c>
      <c r="E48" s="107"/>
      <c r="F48" s="107"/>
      <c r="G48" s="107"/>
      <c r="H48" s="107"/>
      <c r="I48" s="107"/>
      <c r="J48" s="107"/>
      <c r="K48" s="107"/>
      <c r="L48" s="107"/>
      <c r="M48" s="144">
        <f>'YEAR 1'!S145</f>
        <v>0</v>
      </c>
      <c r="N48" s="144">
        <f>'YEAR 2'!S141</f>
        <v>0</v>
      </c>
      <c r="O48" s="144">
        <f>'YEAR 3'!S140</f>
        <v>0</v>
      </c>
      <c r="P48" s="144">
        <f>'YEAR 4'!S140</f>
        <v>0</v>
      </c>
      <c r="Q48" s="144">
        <f>'YEAR 5'!S139</f>
        <v>0</v>
      </c>
      <c r="R48" s="249">
        <f>'YEAR 5'!U139</f>
        <v>0</v>
      </c>
    </row>
    <row r="49" spans="2:18" ht="13.5" thickBot="1">
      <c r="B49" s="108"/>
      <c r="C49" s="132" t="s">
        <v>84</v>
      </c>
      <c r="D49" s="103"/>
      <c r="E49" s="103"/>
      <c r="F49" s="103"/>
      <c r="G49" s="103"/>
      <c r="H49" s="103"/>
      <c r="I49" s="103"/>
      <c r="J49" s="103"/>
      <c r="K49" s="103"/>
      <c r="L49" s="131"/>
      <c r="M49" s="144">
        <f>'YEAR 1'!S146</f>
        <v>0</v>
      </c>
      <c r="N49" s="144">
        <f>'YEAR 2'!S142</f>
        <v>0</v>
      </c>
      <c r="O49" s="144">
        <f>'YEAR 3'!S141</f>
        <v>0</v>
      </c>
      <c r="P49" s="144">
        <f>'YEAR 4'!S141</f>
        <v>0</v>
      </c>
      <c r="Q49" s="144">
        <f>'YEAR 5'!S140</f>
        <v>0</v>
      </c>
      <c r="R49" s="249">
        <f>'YEAR 5'!U140</f>
        <v>0</v>
      </c>
    </row>
    <row r="50" spans="2:18" ht="13.5" thickBot="1">
      <c r="B50" s="108" t="s">
        <v>85</v>
      </c>
      <c r="C50" s="132" t="s">
        <v>86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47">
        <f>'YEAR 1'!S147</f>
        <v>0</v>
      </c>
      <c r="N50" s="147">
        <f>'YEAR 2'!S143</f>
        <v>0</v>
      </c>
      <c r="O50" s="147">
        <f>'YEAR 3'!S142</f>
        <v>0</v>
      </c>
      <c r="P50" s="147">
        <f>'YEAR 4'!S142</f>
        <v>0</v>
      </c>
      <c r="Q50" s="147">
        <f>'YEAR 5'!S141</f>
        <v>0</v>
      </c>
      <c r="R50" s="251">
        <f>'YEAR 5'!U141</f>
        <v>0</v>
      </c>
    </row>
    <row r="51" spans="2:18" ht="13.5" thickBot="1">
      <c r="B51" s="116" t="s">
        <v>87</v>
      </c>
      <c r="C51" s="133" t="s">
        <v>88</v>
      </c>
      <c r="D51" s="117"/>
      <c r="E51" s="117"/>
      <c r="F51" s="134"/>
      <c r="G51" s="117"/>
      <c r="H51" s="135"/>
      <c r="I51" s="136"/>
      <c r="J51" s="135"/>
      <c r="K51" s="136"/>
      <c r="L51" s="117"/>
      <c r="M51" s="148">
        <f>'YEAR 1'!S160</f>
        <v>0</v>
      </c>
      <c r="N51" s="148">
        <f>'YEAR 2'!S156</f>
        <v>0</v>
      </c>
      <c r="O51" s="148">
        <f>'YEAR 3'!S155</f>
        <v>0</v>
      </c>
      <c r="P51" s="148">
        <f>'YEAR 4'!S155</f>
        <v>0</v>
      </c>
      <c r="Q51" s="148">
        <f>'YEAR 5'!S154</f>
        <v>0</v>
      </c>
      <c r="R51" s="252">
        <f>'YEAR 5'!U154</f>
        <v>0</v>
      </c>
    </row>
    <row r="52" spans="2:18" ht="13.5" thickBot="1">
      <c r="B52" s="108" t="s">
        <v>89</v>
      </c>
      <c r="C52" s="132" t="s">
        <v>90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43">
        <f>'YEAR 1'!S161</f>
        <v>0</v>
      </c>
      <c r="N52" s="143">
        <f>'YEAR 2'!S157</f>
        <v>0</v>
      </c>
      <c r="O52" s="143">
        <f>'YEAR 3'!S156</f>
        <v>0</v>
      </c>
      <c r="P52" s="143">
        <f>'YEAR 4'!S156</f>
        <v>0</v>
      </c>
      <c r="Q52" s="143">
        <f>'YEAR 5'!S155</f>
        <v>0</v>
      </c>
      <c r="R52" s="145">
        <f>'YEAR 5'!U155</f>
        <v>0</v>
      </c>
    </row>
    <row r="53" spans="2:18" ht="12.75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90"/>
      <c r="N53" s="119"/>
      <c r="O53" s="119"/>
      <c r="P53" s="119"/>
      <c r="Q53" s="119"/>
      <c r="R53" s="120"/>
    </row>
    <row r="54" spans="2:18" ht="13.5" thickBot="1">
      <c r="B54" s="108" t="s">
        <v>91</v>
      </c>
      <c r="C54" s="103" t="s">
        <v>118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43">
        <f>'YEAR 1'!F166</f>
        <v>0</v>
      </c>
      <c r="N54" s="143">
        <f>'YEAR 2'!F162</f>
        <v>0</v>
      </c>
      <c r="O54" s="143">
        <f>'YEAR 3'!F161</f>
        <v>0</v>
      </c>
      <c r="P54" s="143">
        <f>'YEAR 4'!F161</f>
        <v>0</v>
      </c>
      <c r="Q54" s="143">
        <f>'YEAR 5'!F160</f>
        <v>0</v>
      </c>
      <c r="R54" s="145">
        <f>SUM(M54:Q54)</f>
        <v>0</v>
      </c>
    </row>
    <row r="55" spans="2:12" ht="13.5" thickBot="1">
      <c r="B55" s="99"/>
      <c r="D55" s="137"/>
      <c r="E55" s="137"/>
      <c r="F55" s="137"/>
      <c r="G55" s="137"/>
      <c r="H55" s="137"/>
      <c r="I55" s="137"/>
      <c r="J55" s="137"/>
      <c r="K55" s="137"/>
      <c r="L55" s="137"/>
    </row>
    <row r="56" spans="2:18" ht="12.75">
      <c r="B56" s="504" t="s">
        <v>167</v>
      </c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5"/>
      <c r="O56" s="237"/>
      <c r="P56" s="237"/>
      <c r="Q56" s="237"/>
      <c r="R56" s="237"/>
    </row>
    <row r="57" spans="2:18" ht="13.5" thickBot="1">
      <c r="B57" s="507" t="s">
        <v>145</v>
      </c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7"/>
      <c r="O57" s="237"/>
      <c r="P57" s="237"/>
      <c r="Q57" s="237"/>
      <c r="R57" s="237"/>
    </row>
    <row r="58" spans="2:14" ht="13.5" thickBot="1">
      <c r="B58" s="98" t="s">
        <v>56</v>
      </c>
      <c r="C58" s="99"/>
      <c r="D58" s="99"/>
      <c r="E58" s="99"/>
      <c r="F58" s="99"/>
      <c r="G58" s="510">
        <f>'YEAR 1'!H4</f>
        <v>0</v>
      </c>
      <c r="H58" s="511"/>
      <c r="I58" s="511"/>
      <c r="J58" s="511"/>
      <c r="K58" s="511"/>
      <c r="L58" s="512"/>
      <c r="M58" s="558" t="s">
        <v>169</v>
      </c>
      <c r="N58" s="559"/>
    </row>
    <row r="59" spans="2:14" ht="13.5" thickBot="1">
      <c r="B59" s="98" t="s">
        <v>58</v>
      </c>
      <c r="C59" s="99"/>
      <c r="D59" s="99"/>
      <c r="E59" s="516">
        <f>'YEAR 1'!F6</f>
        <v>0</v>
      </c>
      <c r="F59" s="517"/>
      <c r="G59" s="517"/>
      <c r="H59" s="517"/>
      <c r="I59" s="517"/>
      <c r="J59" s="517"/>
      <c r="K59" s="517"/>
      <c r="L59" s="518"/>
      <c r="M59" s="193" t="s">
        <v>57</v>
      </c>
      <c r="N59" s="100"/>
    </row>
    <row r="60" spans="2:18" ht="13.5" thickBot="1">
      <c r="B60" s="102"/>
      <c r="C60" s="103"/>
      <c r="D60" s="103"/>
      <c r="E60" s="519"/>
      <c r="F60" s="520"/>
      <c r="G60" s="520"/>
      <c r="H60" s="520"/>
      <c r="I60" s="520"/>
      <c r="J60" s="520"/>
      <c r="K60" s="520"/>
      <c r="L60" s="521"/>
      <c r="M60" s="194" t="s">
        <v>60</v>
      </c>
      <c r="N60" s="101"/>
      <c r="O60" s="104"/>
      <c r="P60" s="104"/>
      <c r="Q60" s="104"/>
      <c r="R60" s="107"/>
    </row>
    <row r="61" spans="2:18" ht="12.75">
      <c r="B61" s="106" t="s">
        <v>61</v>
      </c>
      <c r="C61" s="107" t="s">
        <v>62</v>
      </c>
      <c r="D61" s="107"/>
      <c r="E61" s="107"/>
      <c r="F61" s="107"/>
      <c r="G61" s="107"/>
      <c r="H61" s="107"/>
      <c r="I61" s="107"/>
      <c r="J61" s="529" t="s">
        <v>63</v>
      </c>
      <c r="K61" s="530"/>
      <c r="L61" s="531"/>
      <c r="M61" s="504" t="s">
        <v>64</v>
      </c>
      <c r="N61" s="548"/>
      <c r="O61" s="225"/>
      <c r="P61" s="225"/>
      <c r="Q61" s="225"/>
      <c r="R61" s="53"/>
    </row>
    <row r="62" spans="2:14" ht="13.5" thickBot="1">
      <c r="B62" s="108"/>
      <c r="C62" s="109" t="s">
        <v>113</v>
      </c>
      <c r="D62" s="103"/>
      <c r="E62" s="103"/>
      <c r="F62" s="103"/>
      <c r="G62" s="103"/>
      <c r="H62" s="103"/>
      <c r="I62" s="181"/>
      <c r="J62" s="110" t="s">
        <v>65</v>
      </c>
      <c r="K62" s="111" t="s">
        <v>66</v>
      </c>
      <c r="L62" s="112" t="s">
        <v>67</v>
      </c>
      <c r="M62" s="552" t="s">
        <v>120</v>
      </c>
      <c r="N62" s="553"/>
    </row>
    <row r="63" spans="2:14" ht="12.75">
      <c r="B63" s="114"/>
      <c r="C63" s="107">
        <v>1</v>
      </c>
      <c r="D63" s="523">
        <f>'YEAR 1'!D16</f>
        <v>0</v>
      </c>
      <c r="E63" s="524"/>
      <c r="F63" s="524"/>
      <c r="G63" s="524"/>
      <c r="H63" s="550">
        <f>'YEAR 1'!H16</f>
        <v>0</v>
      </c>
      <c r="I63" s="551"/>
      <c r="J63" s="234">
        <f>'YEAR 1'!M16</f>
        <v>0</v>
      </c>
      <c r="K63" s="235">
        <f>'YEAR 1'!O16</f>
        <v>0</v>
      </c>
      <c r="L63" s="235">
        <f>'YEAR 1'!Q16</f>
        <v>0</v>
      </c>
      <c r="M63" s="541">
        <f>'YEAR 1'!S16</f>
        <v>0</v>
      </c>
      <c r="N63" s="542"/>
    </row>
    <row r="64" spans="2:14" ht="12.75">
      <c r="B64" s="106"/>
      <c r="C64" s="107">
        <v>2</v>
      </c>
      <c r="D64" s="545">
        <f>'YEAR 1'!D18</f>
        <v>0</v>
      </c>
      <c r="E64" s="411"/>
      <c r="F64" s="411"/>
      <c r="G64" s="411"/>
      <c r="H64" s="543">
        <f>'YEAR 1'!H18</f>
        <v>0</v>
      </c>
      <c r="I64" s="544"/>
      <c r="J64" s="234">
        <f>'YEAR 1'!M18</f>
        <v>0</v>
      </c>
      <c r="K64" s="235">
        <f>'YEAR 1'!O18</f>
        <v>0</v>
      </c>
      <c r="L64" s="235">
        <f>'YEAR 1'!Q18</f>
        <v>0</v>
      </c>
      <c r="M64" s="541">
        <f>'YEAR 1'!S18</f>
        <v>0</v>
      </c>
      <c r="N64" s="542"/>
    </row>
    <row r="65" spans="2:14" ht="12.75">
      <c r="B65" s="106"/>
      <c r="C65" s="107">
        <v>3</v>
      </c>
      <c r="D65" s="545">
        <f>'YEAR 1'!D20</f>
        <v>0</v>
      </c>
      <c r="E65" s="411"/>
      <c r="F65" s="411"/>
      <c r="G65" s="411"/>
      <c r="H65" s="543">
        <f>'YEAR 1'!H20</f>
        <v>0</v>
      </c>
      <c r="I65" s="544"/>
      <c r="J65" s="234">
        <f>'YEAR 1'!M20</f>
        <v>0</v>
      </c>
      <c r="K65" s="235">
        <f>'YEAR 1'!O20</f>
        <v>0</v>
      </c>
      <c r="L65" s="235">
        <f>'YEAR 1'!Q20</f>
        <v>0</v>
      </c>
      <c r="M65" s="541">
        <f>'YEAR 1'!S20</f>
        <v>0</v>
      </c>
      <c r="N65" s="542"/>
    </row>
    <row r="66" spans="2:14" ht="12.75">
      <c r="B66" s="106"/>
      <c r="C66" s="107">
        <v>4</v>
      </c>
      <c r="D66" s="545">
        <f>'YEAR 1'!D22</f>
        <v>0</v>
      </c>
      <c r="E66" s="411"/>
      <c r="F66" s="411"/>
      <c r="G66" s="411"/>
      <c r="H66" s="543">
        <f>'YEAR 1'!H22</f>
        <v>0</v>
      </c>
      <c r="I66" s="544"/>
      <c r="J66" s="234">
        <f>'YEAR 1'!M22</f>
        <v>0</v>
      </c>
      <c r="K66" s="235">
        <f>'YEAR 1'!O22</f>
        <v>0</v>
      </c>
      <c r="L66" s="235">
        <f>'YEAR 1'!Q22</f>
        <v>0</v>
      </c>
      <c r="M66" s="541">
        <f>'YEAR 1'!S22</f>
        <v>0</v>
      </c>
      <c r="N66" s="542"/>
    </row>
    <row r="67" spans="2:14" ht="12.75">
      <c r="B67" s="106"/>
      <c r="C67" s="107">
        <v>5</v>
      </c>
      <c r="D67" s="545">
        <f>'YEAR 1'!D24</f>
        <v>0</v>
      </c>
      <c r="E67" s="411"/>
      <c r="F67" s="411"/>
      <c r="G67" s="411"/>
      <c r="H67" s="543">
        <f>'YEAR 1'!H24</f>
        <v>0</v>
      </c>
      <c r="I67" s="544"/>
      <c r="J67" s="234">
        <f>'YEAR 1'!M24</f>
        <v>0</v>
      </c>
      <c r="K67" s="235">
        <f>'YEAR 1'!O24</f>
        <v>0</v>
      </c>
      <c r="L67" s="235">
        <f>'YEAR 1'!Q24</f>
        <v>0</v>
      </c>
      <c r="M67" s="541">
        <f>'YEAR 1'!S24</f>
        <v>0</v>
      </c>
      <c r="N67" s="542"/>
    </row>
    <row r="68" spans="2:14" ht="12.75">
      <c r="B68" s="106"/>
      <c r="C68" s="107">
        <v>6</v>
      </c>
      <c r="D68" s="545">
        <f>'YEAR 1'!D26</f>
        <v>0</v>
      </c>
      <c r="E68" s="411"/>
      <c r="F68" s="411"/>
      <c r="G68" s="411"/>
      <c r="H68" s="543">
        <f>'YEAR 1'!H26</f>
        <v>0</v>
      </c>
      <c r="I68" s="544"/>
      <c r="J68" s="234">
        <f>'YEAR 1'!M26</f>
        <v>0</v>
      </c>
      <c r="K68" s="235">
        <f>'YEAR 1'!O26</f>
        <v>0</v>
      </c>
      <c r="L68" s="235">
        <f>'YEAR 1'!Q26</f>
        <v>0</v>
      </c>
      <c r="M68" s="541">
        <f>'YEAR 1'!S26</f>
        <v>0</v>
      </c>
      <c r="N68" s="542"/>
    </row>
    <row r="69" spans="2:14" ht="12.75">
      <c r="B69" s="106"/>
      <c r="C69" s="107">
        <v>7</v>
      </c>
      <c r="D69" s="545">
        <f>'YEAR 1'!D28</f>
        <v>0</v>
      </c>
      <c r="E69" s="411"/>
      <c r="F69" s="411"/>
      <c r="G69" s="411"/>
      <c r="H69" s="543">
        <f>'YEAR 1'!H28</f>
        <v>0</v>
      </c>
      <c r="I69" s="544"/>
      <c r="J69" s="234">
        <f>'YEAR 1'!M28</f>
        <v>0</v>
      </c>
      <c r="K69" s="235">
        <f>'YEAR 1'!O28</f>
        <v>0</v>
      </c>
      <c r="L69" s="235">
        <f>'YEAR 1'!Q28</f>
        <v>0</v>
      </c>
      <c r="M69" s="541">
        <f>'YEAR 1'!S28</f>
        <v>0</v>
      </c>
      <c r="N69" s="542"/>
    </row>
    <row r="70" spans="2:14" ht="12.75">
      <c r="B70" s="106"/>
      <c r="C70" s="107">
        <v>8</v>
      </c>
      <c r="D70" s="545">
        <f>'YEAR 1'!D30</f>
        <v>0</v>
      </c>
      <c r="E70" s="411"/>
      <c r="F70" s="411"/>
      <c r="G70" s="411"/>
      <c r="H70" s="543">
        <f>'YEAR 1'!H30</f>
        <v>0</v>
      </c>
      <c r="I70" s="544"/>
      <c r="J70" s="234">
        <f>'YEAR 1'!M30</f>
        <v>0</v>
      </c>
      <c r="K70" s="235">
        <f>'YEAR 1'!O30</f>
        <v>0</v>
      </c>
      <c r="L70" s="235">
        <f>'YEAR 1'!Q30</f>
        <v>0</v>
      </c>
      <c r="M70" s="541">
        <f>'YEAR 1'!S30</f>
        <v>0</v>
      </c>
      <c r="N70" s="542"/>
    </row>
    <row r="71" spans="2:14" ht="12.75">
      <c r="B71" s="106"/>
      <c r="C71" s="107">
        <v>9</v>
      </c>
      <c r="D71" s="545">
        <f>'YEAR 1'!D32</f>
        <v>0</v>
      </c>
      <c r="E71" s="411"/>
      <c r="F71" s="411"/>
      <c r="G71" s="411"/>
      <c r="H71" s="527">
        <f>'YEAR 1'!H32</f>
        <v>0</v>
      </c>
      <c r="I71" s="528"/>
      <c r="J71" s="234">
        <f>'YEAR 1'!M32</f>
        <v>0</v>
      </c>
      <c r="K71" s="235">
        <f>'YEAR 1'!O32</f>
        <v>0</v>
      </c>
      <c r="L71" s="235">
        <f>'YEAR 1'!Q32</f>
        <v>0</v>
      </c>
      <c r="M71" s="541">
        <f>'YEAR 1'!S32</f>
        <v>0</v>
      </c>
      <c r="N71" s="542"/>
    </row>
    <row r="72" spans="2:14" ht="12.75">
      <c r="B72" s="539">
        <v>10</v>
      </c>
      <c r="C72" s="391"/>
      <c r="D72" s="499" t="s">
        <v>115</v>
      </c>
      <c r="E72" s="500"/>
      <c r="F72" s="500"/>
      <c r="G72" s="187">
        <f>'YEAR 1'!D34</f>
        <v>0</v>
      </c>
      <c r="H72" s="527"/>
      <c r="I72" s="528"/>
      <c r="J72" s="184"/>
      <c r="K72" s="186"/>
      <c r="L72" s="238"/>
      <c r="M72" s="541">
        <f>'YEAR 1'!S34</f>
        <v>0</v>
      </c>
      <c r="N72" s="542"/>
    </row>
    <row r="73" spans="2:14" ht="13.5" thickBot="1">
      <c r="B73" s="108"/>
      <c r="C73" s="107"/>
      <c r="D73" s="140">
        <f>'YEAR 1'!C62</f>
        <v>0</v>
      </c>
      <c r="E73" s="123" t="s">
        <v>155</v>
      </c>
      <c r="F73" s="107"/>
      <c r="G73" s="107"/>
      <c r="H73" s="107"/>
      <c r="I73" s="129"/>
      <c r="J73" s="234">
        <f>'YEAR 1'!M35</f>
        <v>0</v>
      </c>
      <c r="K73" s="235">
        <f>'YEAR 1'!O35</f>
        <v>0</v>
      </c>
      <c r="L73" s="235">
        <f>'YEAR 1'!Q35</f>
        <v>0</v>
      </c>
      <c r="M73" s="541">
        <f>'YEAR 1'!S35</f>
        <v>0</v>
      </c>
      <c r="N73" s="542"/>
    </row>
    <row r="74" spans="2:14" ht="13.5" thickBot="1">
      <c r="B74" s="116" t="s">
        <v>71</v>
      </c>
      <c r="C74" s="117" t="s">
        <v>72</v>
      </c>
      <c r="D74" s="117"/>
      <c r="E74" s="117"/>
      <c r="F74" s="117"/>
      <c r="G74" s="117"/>
      <c r="H74" s="117"/>
      <c r="I74" s="118"/>
      <c r="J74" s="119"/>
      <c r="K74" s="119"/>
      <c r="L74" s="119"/>
      <c r="M74" s="119"/>
      <c r="N74" s="248"/>
    </row>
    <row r="75" spans="2:14" ht="13.5" thickBot="1">
      <c r="B75" s="114"/>
      <c r="C75" s="107">
        <v>1</v>
      </c>
      <c r="D75" s="140">
        <f>'YEAR 1'!C64</f>
        <v>0</v>
      </c>
      <c r="E75" s="121" t="s">
        <v>5</v>
      </c>
      <c r="F75" s="122"/>
      <c r="G75" s="122"/>
      <c r="H75" s="122"/>
      <c r="I75" s="122"/>
      <c r="J75" s="138">
        <f>'YEAR 1'!M43</f>
        <v>0</v>
      </c>
      <c r="K75" s="138">
        <f>'YEAR 1'!O43</f>
        <v>0</v>
      </c>
      <c r="L75" s="138">
        <f>'YEAR 1'!Q43</f>
        <v>0</v>
      </c>
      <c r="M75" s="541">
        <f>'YEAR 1'!S43</f>
        <v>0</v>
      </c>
      <c r="N75" s="542"/>
    </row>
    <row r="76" spans="2:14" ht="13.5" thickBot="1">
      <c r="B76" s="106"/>
      <c r="C76" s="107">
        <v>2</v>
      </c>
      <c r="D76" s="140">
        <f>'YEAR 1'!C66</f>
        <v>0</v>
      </c>
      <c r="E76" s="358" t="s">
        <v>185</v>
      </c>
      <c r="F76" s="115"/>
      <c r="G76" s="115"/>
      <c r="H76" s="115"/>
      <c r="I76" s="115"/>
      <c r="J76" s="138">
        <f>'YEAR 1'!M45</f>
        <v>0</v>
      </c>
      <c r="K76" s="138">
        <f>'YEAR 1'!O45</f>
        <v>0</v>
      </c>
      <c r="L76" s="138">
        <f>'YEAR 1'!Q45</f>
        <v>0</v>
      </c>
      <c r="M76" s="541">
        <f>'YEAR 1'!S45</f>
        <v>0</v>
      </c>
      <c r="N76" s="542"/>
    </row>
    <row r="77" spans="2:14" ht="13.5" thickBot="1">
      <c r="B77" s="106"/>
      <c r="C77" s="107">
        <v>4</v>
      </c>
      <c r="D77" s="140">
        <f>'YEAR 1'!C68</f>
        <v>0</v>
      </c>
      <c r="E77" s="540" t="s">
        <v>6</v>
      </c>
      <c r="F77" s="411"/>
      <c r="G77" s="411"/>
      <c r="H77" s="411"/>
      <c r="I77" s="411"/>
      <c r="J77" s="411"/>
      <c r="K77" s="411"/>
      <c r="L77" s="538"/>
      <c r="M77" s="546">
        <f>'YEAR 1'!S50</f>
        <v>0</v>
      </c>
      <c r="N77" s="547"/>
    </row>
    <row r="78" spans="2:14" ht="13.5" thickBot="1">
      <c r="B78" s="106"/>
      <c r="C78" s="107">
        <v>5</v>
      </c>
      <c r="D78" s="140">
        <f>'YEAR 1'!C70</f>
        <v>0</v>
      </c>
      <c r="E78" s="357" t="s">
        <v>183</v>
      </c>
      <c r="F78" s="90"/>
      <c r="G78" s="90"/>
      <c r="H78" s="90"/>
      <c r="I78" s="90"/>
      <c r="J78" s="90"/>
      <c r="K78" s="90"/>
      <c r="L78" s="142"/>
      <c r="M78" s="546">
        <f>'YEAR 1'!S52</f>
        <v>0</v>
      </c>
      <c r="N78" s="547"/>
    </row>
    <row r="79" spans="2:14" ht="13.5" thickBot="1">
      <c r="B79" s="106"/>
      <c r="C79" s="107">
        <v>7</v>
      </c>
      <c r="D79" s="140">
        <f>'YEAR 1'!C72</f>
        <v>0</v>
      </c>
      <c r="E79" s="537" t="s">
        <v>184</v>
      </c>
      <c r="F79" s="411"/>
      <c r="G79" s="411"/>
      <c r="H79" s="411"/>
      <c r="I79" s="411"/>
      <c r="J79" s="411"/>
      <c r="K79" s="411"/>
      <c r="L79" s="538"/>
      <c r="M79" s="546">
        <f>'YEAR 1'!S54</f>
        <v>0</v>
      </c>
      <c r="N79" s="547"/>
    </row>
    <row r="80" spans="2:14" ht="13.5" thickBot="1">
      <c r="B80" s="108"/>
      <c r="C80" s="123" t="s">
        <v>152</v>
      </c>
      <c r="D80" s="107"/>
      <c r="E80" s="103"/>
      <c r="F80" s="103"/>
      <c r="G80" s="103"/>
      <c r="H80" s="103"/>
      <c r="I80" s="103"/>
      <c r="J80" s="103"/>
      <c r="K80" s="103"/>
      <c r="L80" s="131"/>
      <c r="M80" s="546">
        <f>'YEAR 1'!S56</f>
        <v>0</v>
      </c>
      <c r="N80" s="547"/>
    </row>
    <row r="81" spans="2:14" ht="12.75">
      <c r="B81" s="114" t="s">
        <v>73</v>
      </c>
      <c r="C81" s="99"/>
      <c r="D81" s="99"/>
      <c r="E81" s="99"/>
      <c r="F81" s="99"/>
      <c r="G81" s="99"/>
      <c r="H81" s="99"/>
      <c r="I81" s="99"/>
      <c r="J81" s="99"/>
      <c r="K81" s="99"/>
      <c r="L81" s="124"/>
      <c r="M81" s="546">
        <f>'YEAR 1'!S74</f>
        <v>0</v>
      </c>
      <c r="N81" s="547"/>
    </row>
    <row r="82" spans="2:14" ht="13.5" thickBot="1">
      <c r="B82" s="125"/>
      <c r="C82" s="126" t="s">
        <v>74</v>
      </c>
      <c r="D82" s="127"/>
      <c r="E82" s="127"/>
      <c r="F82" s="127"/>
      <c r="G82" s="127"/>
      <c r="H82" s="127"/>
      <c r="I82" s="127"/>
      <c r="J82" s="127"/>
      <c r="K82" s="127"/>
      <c r="L82" s="128"/>
      <c r="M82" s="546">
        <f>'YEAR 1'!S75</f>
        <v>0</v>
      </c>
      <c r="N82" s="547"/>
    </row>
    <row r="83" spans="2:14" ht="12.75">
      <c r="B83" s="106" t="s">
        <v>75</v>
      </c>
      <c r="C83" s="123" t="s">
        <v>76</v>
      </c>
      <c r="D83" s="107"/>
      <c r="E83" s="107"/>
      <c r="F83" s="107"/>
      <c r="G83" s="107"/>
      <c r="H83" s="107"/>
      <c r="I83" s="107"/>
      <c r="J83" s="107"/>
      <c r="K83" s="107"/>
      <c r="L83" s="129"/>
      <c r="M83" s="575">
        <f>'YEAR 1'!S99</f>
        <v>0</v>
      </c>
      <c r="N83" s="576"/>
    </row>
    <row r="84" spans="2:14" ht="13.5" thickBot="1">
      <c r="B84" s="108"/>
      <c r="C84" s="130"/>
      <c r="D84" s="103"/>
      <c r="E84" s="103"/>
      <c r="F84" s="103" t="s">
        <v>77</v>
      </c>
      <c r="G84" s="103"/>
      <c r="H84" s="103"/>
      <c r="I84" s="103"/>
      <c r="J84" s="103"/>
      <c r="K84" s="103"/>
      <c r="L84" s="131"/>
      <c r="M84" s="572"/>
      <c r="N84" s="498"/>
    </row>
    <row r="85" spans="2:14" ht="12.75">
      <c r="B85" s="106" t="s">
        <v>78</v>
      </c>
      <c r="C85" s="107" t="s">
        <v>2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90"/>
      <c r="N85" s="253"/>
    </row>
    <row r="86" spans="2:14" ht="12.75">
      <c r="B86" s="106"/>
      <c r="C86" s="107">
        <v>1</v>
      </c>
      <c r="D86" s="107" t="s">
        <v>79</v>
      </c>
      <c r="E86" s="107"/>
      <c r="F86" s="107"/>
      <c r="G86" s="107"/>
      <c r="H86" s="107"/>
      <c r="I86" s="107"/>
      <c r="J86" s="107"/>
      <c r="K86" s="107"/>
      <c r="L86" s="107"/>
      <c r="M86" s="546">
        <f>'YEAR 1'!S107</f>
        <v>0</v>
      </c>
      <c r="N86" s="547"/>
    </row>
    <row r="87" spans="2:14" ht="13.5" thickBot="1">
      <c r="B87" s="108"/>
      <c r="C87" s="103">
        <v>2</v>
      </c>
      <c r="D87" s="103" t="s">
        <v>22</v>
      </c>
      <c r="E87" s="103"/>
      <c r="F87" s="103"/>
      <c r="G87" s="103"/>
      <c r="H87" s="103"/>
      <c r="I87" s="103"/>
      <c r="J87" s="103"/>
      <c r="K87" s="103"/>
      <c r="L87" s="103"/>
      <c r="M87" s="564">
        <f>'YEAR 1'!S109</f>
        <v>0</v>
      </c>
      <c r="N87" s="565"/>
    </row>
    <row r="88" spans="2:14" ht="12.75">
      <c r="B88" s="106" t="s">
        <v>80</v>
      </c>
      <c r="C88" s="107" t="s">
        <v>156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84"/>
      <c r="N88" s="253"/>
    </row>
    <row r="89" spans="2:14" ht="12.75">
      <c r="B89" s="106"/>
      <c r="C89" s="107">
        <v>1</v>
      </c>
      <c r="D89" s="107" t="s">
        <v>23</v>
      </c>
      <c r="E89" s="107"/>
      <c r="F89" s="107"/>
      <c r="G89" s="107"/>
      <c r="H89" s="107"/>
      <c r="I89" s="107"/>
      <c r="J89" s="107"/>
      <c r="K89" s="107"/>
      <c r="L89" s="107"/>
      <c r="M89" s="546">
        <f>'YEAR 1'!S118</f>
        <v>0</v>
      </c>
      <c r="N89" s="547"/>
    </row>
    <row r="90" spans="2:14" ht="12.75">
      <c r="B90" s="106"/>
      <c r="C90" s="107">
        <v>2</v>
      </c>
      <c r="D90" s="107" t="s">
        <v>2</v>
      </c>
      <c r="E90" s="107"/>
      <c r="F90" s="107"/>
      <c r="G90" s="107"/>
      <c r="H90" s="107"/>
      <c r="I90" s="107"/>
      <c r="J90" s="107"/>
      <c r="K90" s="107"/>
      <c r="L90" s="107"/>
      <c r="M90" s="546">
        <f>'YEAR 1'!S120</f>
        <v>0</v>
      </c>
      <c r="N90" s="547"/>
    </row>
    <row r="91" spans="2:14" ht="12.75">
      <c r="B91" s="106"/>
      <c r="C91" s="107">
        <v>3</v>
      </c>
      <c r="D91" s="107" t="s">
        <v>24</v>
      </c>
      <c r="E91" s="107"/>
      <c r="F91" s="107"/>
      <c r="G91" s="107"/>
      <c r="H91" s="107"/>
      <c r="I91" s="107"/>
      <c r="J91" s="107"/>
      <c r="K91" s="107"/>
      <c r="L91" s="107"/>
      <c r="M91" s="546">
        <f>'YEAR 1'!S122</f>
        <v>0</v>
      </c>
      <c r="N91" s="547"/>
    </row>
    <row r="92" spans="2:14" ht="13.5" thickBot="1">
      <c r="B92" s="108"/>
      <c r="C92" s="103">
        <v>4</v>
      </c>
      <c r="D92" s="103" t="s">
        <v>3</v>
      </c>
      <c r="E92" s="103"/>
      <c r="F92" s="103"/>
      <c r="G92" s="103"/>
      <c r="H92" s="103"/>
      <c r="I92" s="103"/>
      <c r="J92" s="103"/>
      <c r="K92" s="103"/>
      <c r="L92" s="103"/>
      <c r="M92" s="564">
        <f>'YEAR 1'!S124</f>
        <v>0</v>
      </c>
      <c r="N92" s="565"/>
    </row>
    <row r="93" spans="2:14" ht="12.75">
      <c r="B93" s="106" t="s">
        <v>81</v>
      </c>
      <c r="C93" s="107" t="s">
        <v>82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84"/>
      <c r="N93" s="254"/>
    </row>
    <row r="94" spans="2:14" ht="12.75">
      <c r="B94" s="106"/>
      <c r="C94" s="107">
        <v>1</v>
      </c>
      <c r="D94" s="107" t="s">
        <v>25</v>
      </c>
      <c r="E94" s="107"/>
      <c r="F94" s="107"/>
      <c r="G94" s="107"/>
      <c r="H94" s="107"/>
      <c r="I94" s="107"/>
      <c r="J94" s="107"/>
      <c r="K94" s="107"/>
      <c r="L94" s="107"/>
      <c r="M94" s="546">
        <f>'YEAR 1'!S133</f>
        <v>0</v>
      </c>
      <c r="N94" s="547"/>
    </row>
    <row r="95" spans="2:14" ht="12.75">
      <c r="B95" s="106"/>
      <c r="C95" s="107">
        <v>2</v>
      </c>
      <c r="D95" s="107" t="s">
        <v>26</v>
      </c>
      <c r="E95" s="107"/>
      <c r="F95" s="107"/>
      <c r="G95" s="107"/>
      <c r="H95" s="107"/>
      <c r="I95" s="107"/>
      <c r="J95" s="107"/>
      <c r="K95" s="107"/>
      <c r="L95" s="107"/>
      <c r="M95" s="546">
        <f>'YEAR 1'!S135</f>
        <v>0</v>
      </c>
      <c r="N95" s="547"/>
    </row>
    <row r="96" spans="2:14" ht="12.75">
      <c r="B96" s="106"/>
      <c r="C96" s="107">
        <v>3</v>
      </c>
      <c r="D96" s="107" t="s">
        <v>27</v>
      </c>
      <c r="E96" s="107"/>
      <c r="F96" s="107"/>
      <c r="G96" s="107"/>
      <c r="H96" s="107"/>
      <c r="I96" s="107"/>
      <c r="J96" s="107"/>
      <c r="K96" s="107"/>
      <c r="L96" s="107"/>
      <c r="M96" s="546">
        <f>'YEAR 1'!S137</f>
        <v>0</v>
      </c>
      <c r="N96" s="547"/>
    </row>
    <row r="97" spans="2:14" ht="12.75">
      <c r="B97" s="106"/>
      <c r="C97" s="107">
        <v>4</v>
      </c>
      <c r="D97" s="107" t="s">
        <v>28</v>
      </c>
      <c r="E97" s="107"/>
      <c r="F97" s="107"/>
      <c r="G97" s="107"/>
      <c r="H97" s="107"/>
      <c r="I97" s="107"/>
      <c r="J97" s="107"/>
      <c r="K97" s="107"/>
      <c r="L97" s="107"/>
      <c r="M97" s="546">
        <f>'YEAR 1'!S139</f>
        <v>0</v>
      </c>
      <c r="N97" s="547"/>
    </row>
    <row r="98" spans="2:14" ht="12.75">
      <c r="B98" s="106"/>
      <c r="C98" s="107">
        <v>5</v>
      </c>
      <c r="D98" s="107" t="s">
        <v>31</v>
      </c>
      <c r="E98" s="107"/>
      <c r="F98" s="107"/>
      <c r="G98" s="107"/>
      <c r="H98" s="107"/>
      <c r="I98" s="107"/>
      <c r="J98" s="107"/>
      <c r="K98" s="107"/>
      <c r="L98" s="107"/>
      <c r="M98" s="546">
        <f>'YEAR 1'!S141</f>
        <v>0</v>
      </c>
      <c r="N98" s="547"/>
    </row>
    <row r="99" spans="2:14" ht="12.75">
      <c r="B99" s="106"/>
      <c r="C99" s="107">
        <v>6</v>
      </c>
      <c r="D99" s="107" t="s">
        <v>83</v>
      </c>
      <c r="E99" s="107"/>
      <c r="F99" s="107"/>
      <c r="G99" s="107"/>
      <c r="H99" s="107"/>
      <c r="I99" s="107"/>
      <c r="J99" s="107"/>
      <c r="K99" s="107"/>
      <c r="L99" s="107"/>
      <c r="M99" s="546">
        <f>'YEAR 1'!S143</f>
        <v>0</v>
      </c>
      <c r="N99" s="547"/>
    </row>
    <row r="100" spans="2:14" ht="12.75">
      <c r="B100" s="106"/>
      <c r="C100" s="107">
        <v>7</v>
      </c>
      <c r="D100" s="107" t="s">
        <v>3</v>
      </c>
      <c r="E100" s="107"/>
      <c r="F100" s="107"/>
      <c r="G100" s="107"/>
      <c r="H100" s="107"/>
      <c r="I100" s="107"/>
      <c r="J100" s="107"/>
      <c r="K100" s="107"/>
      <c r="L100" s="107"/>
      <c r="M100" s="546">
        <f>'YEAR 1'!S145</f>
        <v>0</v>
      </c>
      <c r="N100" s="547"/>
    </row>
    <row r="101" spans="2:14" ht="13.5" thickBot="1">
      <c r="B101" s="108"/>
      <c r="C101" s="132" t="s">
        <v>84</v>
      </c>
      <c r="D101" s="103"/>
      <c r="E101" s="103"/>
      <c r="F101" s="103"/>
      <c r="G101" s="103"/>
      <c r="H101" s="103"/>
      <c r="I101" s="103"/>
      <c r="J101" s="103"/>
      <c r="K101" s="103"/>
      <c r="L101" s="131"/>
      <c r="M101" s="546">
        <f>'YEAR 1'!S146</f>
        <v>0</v>
      </c>
      <c r="N101" s="547"/>
    </row>
    <row r="102" spans="2:14" ht="13.5" thickBot="1">
      <c r="B102" s="108" t="s">
        <v>85</v>
      </c>
      <c r="C102" s="132" t="s">
        <v>86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560">
        <f>'YEAR 1'!S147</f>
        <v>0</v>
      </c>
      <c r="N102" s="561"/>
    </row>
    <row r="103" spans="2:14" ht="13.5" thickBot="1">
      <c r="B103" s="116" t="s">
        <v>87</v>
      </c>
      <c r="C103" s="133" t="s">
        <v>88</v>
      </c>
      <c r="D103" s="117"/>
      <c r="E103" s="117"/>
      <c r="F103" s="134"/>
      <c r="G103" s="117"/>
      <c r="H103" s="135"/>
      <c r="I103" s="136"/>
      <c r="J103" s="135"/>
      <c r="K103" s="136"/>
      <c r="L103" s="117"/>
      <c r="M103" s="562">
        <f>'YEAR 1'!S160</f>
        <v>0</v>
      </c>
      <c r="N103" s="563"/>
    </row>
    <row r="104" spans="2:14" ht="13.5" thickBot="1">
      <c r="B104" s="108" t="s">
        <v>89</v>
      </c>
      <c r="C104" s="132" t="s">
        <v>153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562">
        <f>'YEAR 1'!S161</f>
        <v>0</v>
      </c>
      <c r="N104" s="563"/>
    </row>
    <row r="105" spans="2:14" ht="12.75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90"/>
      <c r="N105" s="120"/>
    </row>
    <row r="106" spans="2:14" ht="13.5" thickBot="1">
      <c r="B106" s="108" t="s">
        <v>91</v>
      </c>
      <c r="C106" s="103" t="s">
        <v>118</v>
      </c>
      <c r="D106" s="103"/>
      <c r="E106" s="103"/>
      <c r="F106" s="103"/>
      <c r="G106" s="103"/>
      <c r="H106" s="103"/>
      <c r="I106" s="103"/>
      <c r="J106" s="103"/>
      <c r="K106" s="103"/>
      <c r="L106" s="103"/>
      <c r="M106" s="564">
        <f>'YEAR 1'!F166</f>
        <v>0</v>
      </c>
      <c r="N106" s="566"/>
    </row>
    <row r="107" spans="2:14" ht="13.5" thickBot="1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</row>
    <row r="108" spans="2:14" ht="12.75">
      <c r="B108" s="504" t="s">
        <v>167</v>
      </c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5"/>
    </row>
    <row r="109" spans="2:14" ht="13.5" thickBot="1">
      <c r="B109" s="507" t="s">
        <v>146</v>
      </c>
      <c r="C109" s="556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7"/>
    </row>
    <row r="110" spans="2:14" ht="13.5" thickBot="1">
      <c r="B110" s="98" t="s">
        <v>56</v>
      </c>
      <c r="C110" s="99"/>
      <c r="D110" s="99"/>
      <c r="E110" s="99"/>
      <c r="F110" s="99"/>
      <c r="G110" s="510">
        <f>'YEAR 2'!H4</f>
      </c>
      <c r="H110" s="511"/>
      <c r="I110" s="511"/>
      <c r="J110" s="511"/>
      <c r="K110" s="511"/>
      <c r="L110" s="512"/>
      <c r="M110" s="558" t="s">
        <v>169</v>
      </c>
      <c r="N110" s="559"/>
    </row>
    <row r="111" spans="2:14" ht="13.5" thickBot="1">
      <c r="B111" s="98" t="s">
        <v>58</v>
      </c>
      <c r="C111" s="99"/>
      <c r="D111" s="99"/>
      <c r="E111" s="516">
        <f>'YEAR 2'!F6</f>
      </c>
      <c r="F111" s="517"/>
      <c r="G111" s="517"/>
      <c r="H111" s="517"/>
      <c r="I111" s="517"/>
      <c r="J111" s="517"/>
      <c r="K111" s="517"/>
      <c r="L111" s="518"/>
      <c r="M111" s="193" t="s">
        <v>57</v>
      </c>
      <c r="N111" s="100"/>
    </row>
    <row r="112" spans="2:14" ht="13.5" thickBot="1">
      <c r="B112" s="102"/>
      <c r="C112" s="103"/>
      <c r="D112" s="103"/>
      <c r="E112" s="519"/>
      <c r="F112" s="520"/>
      <c r="G112" s="520"/>
      <c r="H112" s="520"/>
      <c r="I112" s="520"/>
      <c r="J112" s="520"/>
      <c r="K112" s="520"/>
      <c r="L112" s="521"/>
      <c r="M112" s="194" t="s">
        <v>60</v>
      </c>
      <c r="N112" s="101"/>
    </row>
    <row r="113" spans="2:14" ht="12.75">
      <c r="B113" s="106" t="s">
        <v>61</v>
      </c>
      <c r="C113" s="107" t="s">
        <v>62</v>
      </c>
      <c r="D113" s="107"/>
      <c r="E113" s="107"/>
      <c r="F113" s="107"/>
      <c r="G113" s="107"/>
      <c r="H113" s="107"/>
      <c r="I113" s="107"/>
      <c r="J113" s="529" t="s">
        <v>63</v>
      </c>
      <c r="K113" s="530"/>
      <c r="L113" s="531"/>
      <c r="M113" s="504" t="s">
        <v>64</v>
      </c>
      <c r="N113" s="548"/>
    </row>
    <row r="114" spans="2:14" ht="13.5" thickBot="1">
      <c r="B114" s="108"/>
      <c r="C114" s="109" t="s">
        <v>113</v>
      </c>
      <c r="D114" s="103"/>
      <c r="E114" s="103"/>
      <c r="F114" s="103"/>
      <c r="G114" s="103"/>
      <c r="H114" s="103"/>
      <c r="I114" s="181"/>
      <c r="J114" s="110" t="s">
        <v>65</v>
      </c>
      <c r="K114" s="111" t="s">
        <v>66</v>
      </c>
      <c r="L114" s="112" t="s">
        <v>67</v>
      </c>
      <c r="M114" s="552" t="s">
        <v>147</v>
      </c>
      <c r="N114" s="553"/>
    </row>
    <row r="115" spans="2:14" ht="12.75">
      <c r="B115" s="114"/>
      <c r="C115" s="107">
        <v>1</v>
      </c>
      <c r="D115" s="549">
        <f>'YEAR 2'!D14</f>
      </c>
      <c r="E115" s="393"/>
      <c r="F115" s="393"/>
      <c r="G115" s="393"/>
      <c r="H115" s="550">
        <f>'YEAR 2'!H14</f>
      </c>
      <c r="I115" s="551"/>
      <c r="J115" s="234">
        <f>'YEAR 2'!M14</f>
        <v>0</v>
      </c>
      <c r="K115" s="235">
        <f>'YEAR 2'!O14</f>
        <v>0</v>
      </c>
      <c r="L115" s="235">
        <f>'YEAR 2'!Q14</f>
        <v>0</v>
      </c>
      <c r="M115" s="541">
        <f>'YEAR 2'!S14</f>
        <v>0</v>
      </c>
      <c r="N115" s="542"/>
    </row>
    <row r="116" spans="2:14" ht="12.75">
      <c r="B116" s="106"/>
      <c r="C116" s="107">
        <v>2</v>
      </c>
      <c r="D116" s="499">
        <f>'YEAR 2'!D16</f>
      </c>
      <c r="E116" s="500"/>
      <c r="F116" s="500"/>
      <c r="G116" s="500"/>
      <c r="H116" s="543">
        <f>'YEAR 2'!H16</f>
      </c>
      <c r="I116" s="544"/>
      <c r="J116" s="234">
        <f>'YEAR 2'!M16</f>
        <v>0</v>
      </c>
      <c r="K116" s="235">
        <f>'YEAR 2'!O16</f>
        <v>0</v>
      </c>
      <c r="L116" s="235">
        <f>'YEAR 2'!Q16</f>
        <v>0</v>
      </c>
      <c r="M116" s="541">
        <f>'YEAR 2'!S16</f>
        <v>0</v>
      </c>
      <c r="N116" s="542"/>
    </row>
    <row r="117" spans="2:14" ht="12.75">
      <c r="B117" s="106"/>
      <c r="C117" s="107">
        <v>3</v>
      </c>
      <c r="D117" s="499">
        <f>'YEAR 2'!D18</f>
      </c>
      <c r="E117" s="500"/>
      <c r="F117" s="500"/>
      <c r="G117" s="500"/>
      <c r="H117" s="543">
        <f>'YEAR 2'!H18</f>
      </c>
      <c r="I117" s="544"/>
      <c r="J117" s="234">
        <f>'YEAR 2'!M18</f>
        <v>0</v>
      </c>
      <c r="K117" s="235">
        <f>'YEAR 2'!O18</f>
        <v>0</v>
      </c>
      <c r="L117" s="235">
        <f>'YEAR 2'!Q18</f>
        <v>0</v>
      </c>
      <c r="M117" s="541">
        <f>'YEAR 2'!S18</f>
        <v>0</v>
      </c>
      <c r="N117" s="542"/>
    </row>
    <row r="118" spans="2:14" ht="12.75">
      <c r="B118" s="106"/>
      <c r="C118" s="107">
        <v>4</v>
      </c>
      <c r="D118" s="499">
        <f>'YEAR 2'!D20</f>
      </c>
      <c r="E118" s="500"/>
      <c r="F118" s="500"/>
      <c r="G118" s="500"/>
      <c r="H118" s="543">
        <f>'YEAR 2'!H20</f>
      </c>
      <c r="I118" s="544"/>
      <c r="J118" s="234">
        <f>'YEAR 2'!M20</f>
        <v>0</v>
      </c>
      <c r="K118" s="235">
        <f>'YEAR 2'!O20</f>
        <v>0</v>
      </c>
      <c r="L118" s="235">
        <f>'YEAR 2'!Q20</f>
        <v>0</v>
      </c>
      <c r="M118" s="541">
        <f>'YEAR 2'!S20</f>
        <v>0</v>
      </c>
      <c r="N118" s="542"/>
    </row>
    <row r="119" spans="2:14" ht="12.75">
      <c r="B119" s="106"/>
      <c r="C119" s="107">
        <v>5</v>
      </c>
      <c r="D119" s="499">
        <f>'YEAR 2'!D22</f>
      </c>
      <c r="E119" s="500"/>
      <c r="F119" s="500"/>
      <c r="G119" s="500"/>
      <c r="H119" s="543">
        <f>'YEAR 2'!H22</f>
      </c>
      <c r="I119" s="544"/>
      <c r="J119" s="234">
        <f>'YEAR 2'!M22</f>
        <v>0</v>
      </c>
      <c r="K119" s="235">
        <f>'YEAR 2'!O22</f>
        <v>0</v>
      </c>
      <c r="L119" s="235">
        <f>'YEAR 2'!Q22</f>
        <v>0</v>
      </c>
      <c r="M119" s="541">
        <f>'YEAR 2'!S22</f>
        <v>0</v>
      </c>
      <c r="N119" s="542"/>
    </row>
    <row r="120" spans="2:14" ht="12.75">
      <c r="B120" s="106"/>
      <c r="C120" s="107">
        <v>6</v>
      </c>
      <c r="D120" s="499">
        <f>'YEAR 2'!D24</f>
      </c>
      <c r="E120" s="500"/>
      <c r="F120" s="500"/>
      <c r="G120" s="500"/>
      <c r="H120" s="543">
        <f>'YEAR 2'!H24</f>
      </c>
      <c r="I120" s="544"/>
      <c r="J120" s="234">
        <f>'YEAR 2'!M24</f>
        <v>0</v>
      </c>
      <c r="K120" s="235">
        <f>'YEAR 2'!O24</f>
        <v>0</v>
      </c>
      <c r="L120" s="235">
        <f>'YEAR 2'!Q24</f>
        <v>0</v>
      </c>
      <c r="M120" s="541">
        <f>'YEAR 2'!S24</f>
        <v>0</v>
      </c>
      <c r="N120" s="542"/>
    </row>
    <row r="121" spans="2:14" ht="12.75">
      <c r="B121" s="106"/>
      <c r="C121" s="107">
        <v>7</v>
      </c>
      <c r="D121" s="499">
        <f>'YEAR 2'!D26</f>
      </c>
      <c r="E121" s="500"/>
      <c r="F121" s="500"/>
      <c r="G121" s="500"/>
      <c r="H121" s="543">
        <f>'YEAR 2'!H26</f>
      </c>
      <c r="I121" s="544"/>
      <c r="J121" s="234">
        <f>'YEAR 2'!M26</f>
        <v>0</v>
      </c>
      <c r="K121" s="235">
        <f>'YEAR 2'!O26</f>
        <v>0</v>
      </c>
      <c r="L121" s="235">
        <f>'YEAR 2'!Q26</f>
        <v>0</v>
      </c>
      <c r="M121" s="541">
        <f>'YEAR 2'!S26</f>
        <v>0</v>
      </c>
      <c r="N121" s="542"/>
    </row>
    <row r="122" spans="2:14" ht="12.75">
      <c r="B122" s="106"/>
      <c r="C122" s="107">
        <v>8</v>
      </c>
      <c r="D122" s="499">
        <f>'YEAR 2'!D28</f>
      </c>
      <c r="E122" s="500"/>
      <c r="F122" s="500"/>
      <c r="G122" s="500"/>
      <c r="H122" s="543">
        <f>'YEAR 2'!H28</f>
      </c>
      <c r="I122" s="544"/>
      <c r="J122" s="234">
        <f>'YEAR 2'!M28</f>
        <v>0</v>
      </c>
      <c r="K122" s="235">
        <f>'YEAR 2'!O28</f>
        <v>0</v>
      </c>
      <c r="L122" s="235">
        <f>'YEAR 2'!Q28</f>
        <v>0</v>
      </c>
      <c r="M122" s="541">
        <f>'YEAR 2'!S28</f>
        <v>0</v>
      </c>
      <c r="N122" s="542"/>
    </row>
    <row r="123" spans="2:14" ht="12.75">
      <c r="B123" s="106"/>
      <c r="C123" s="107">
        <v>9</v>
      </c>
      <c r="D123" s="499">
        <f>'YEAR 2'!D30</f>
      </c>
      <c r="E123" s="500"/>
      <c r="F123" s="500"/>
      <c r="G123" s="500"/>
      <c r="H123" s="543">
        <f>'YEAR 2'!H30</f>
      </c>
      <c r="I123" s="544"/>
      <c r="J123" s="234">
        <f>'YEAR 2'!M30</f>
        <v>0</v>
      </c>
      <c r="K123" s="235">
        <f>'YEAR 2'!O30</f>
        <v>0</v>
      </c>
      <c r="L123" s="235">
        <f>'YEAR 2'!Q30</f>
        <v>0</v>
      </c>
      <c r="M123" s="541">
        <f>'YEAR 2'!S30</f>
        <v>0</v>
      </c>
      <c r="N123" s="542"/>
    </row>
    <row r="124" spans="2:14" ht="12.75">
      <c r="B124" s="539">
        <v>10</v>
      </c>
      <c r="C124" s="391"/>
      <c r="D124" s="499" t="s">
        <v>115</v>
      </c>
      <c r="E124" s="500"/>
      <c r="F124" s="500"/>
      <c r="G124" s="187">
        <f>'YEAR 2'!D32</f>
        <v>0</v>
      </c>
      <c r="H124" s="527"/>
      <c r="I124" s="528"/>
      <c r="J124" s="184"/>
      <c r="K124" s="186"/>
      <c r="L124" s="185"/>
      <c r="M124" s="541">
        <f>'YEAR 2'!S32</f>
        <v>0</v>
      </c>
      <c r="N124" s="542"/>
    </row>
    <row r="125" spans="2:14" ht="13.5" thickBot="1">
      <c r="B125" s="108"/>
      <c r="C125" s="107"/>
      <c r="D125" s="140">
        <f>'YEAR 2'!C59</f>
        <v>0</v>
      </c>
      <c r="E125" s="107" t="s">
        <v>155</v>
      </c>
      <c r="F125" s="107"/>
      <c r="G125" s="107"/>
      <c r="H125" s="107"/>
      <c r="I125" s="129"/>
      <c r="J125" s="234">
        <f>'YEAR 2'!M33</f>
        <v>0</v>
      </c>
      <c r="K125" s="235">
        <f>'YEAR 2'!O33</f>
        <v>0</v>
      </c>
      <c r="L125" s="235">
        <f>'YEAR 2'!Q33</f>
        <v>0</v>
      </c>
      <c r="M125" s="541">
        <f>'YEAR 2'!S33</f>
        <v>0</v>
      </c>
      <c r="N125" s="542"/>
    </row>
    <row r="126" spans="2:14" ht="13.5" thickBot="1">
      <c r="B126" s="116" t="s">
        <v>71</v>
      </c>
      <c r="C126" s="117" t="s">
        <v>72</v>
      </c>
      <c r="D126" s="117"/>
      <c r="E126" s="117"/>
      <c r="F126" s="117"/>
      <c r="G126" s="117"/>
      <c r="H126" s="117"/>
      <c r="I126" s="118"/>
      <c r="J126" s="119"/>
      <c r="K126" s="119"/>
      <c r="L126" s="119"/>
      <c r="M126" s="119"/>
      <c r="N126" s="248"/>
    </row>
    <row r="127" spans="2:14" ht="13.5" thickBot="1">
      <c r="B127" s="114"/>
      <c r="C127" s="107">
        <v>1</v>
      </c>
      <c r="D127" s="140">
        <f>'YEAR 2'!C61</f>
        <v>0</v>
      </c>
      <c r="E127" s="121" t="s">
        <v>5</v>
      </c>
      <c r="F127" s="122"/>
      <c r="G127" s="122"/>
      <c r="H127" s="122"/>
      <c r="I127" s="122"/>
      <c r="J127" s="138">
        <f>'YEAR 2'!M41</f>
        <v>0</v>
      </c>
      <c r="K127" s="138">
        <f>'YEAR 2'!O41</f>
        <v>0</v>
      </c>
      <c r="L127" s="138">
        <f>'YEAR 2'!Q41</f>
        <v>0</v>
      </c>
      <c r="M127" s="546">
        <f>'YEAR 2'!S41</f>
        <v>0</v>
      </c>
      <c r="N127" s="547"/>
    </row>
    <row r="128" spans="2:14" ht="13.5" thickBot="1">
      <c r="B128" s="106"/>
      <c r="C128" s="107">
        <v>2</v>
      </c>
      <c r="D128" s="140">
        <f>'YEAR 2'!C63</f>
        <v>0</v>
      </c>
      <c r="E128" s="358" t="s">
        <v>185</v>
      </c>
      <c r="F128" s="115"/>
      <c r="G128" s="115"/>
      <c r="H128" s="115"/>
      <c r="I128" s="115"/>
      <c r="J128" s="138">
        <f>'YEAR 2'!M43</f>
        <v>0</v>
      </c>
      <c r="K128" s="138">
        <f>'YEAR 2'!O43</f>
        <v>0</v>
      </c>
      <c r="L128" s="138">
        <f>'YEAR 2'!Q43</f>
        <v>0</v>
      </c>
      <c r="M128" s="546">
        <f>'YEAR 2'!S43</f>
        <v>0</v>
      </c>
      <c r="N128" s="547"/>
    </row>
    <row r="129" spans="2:14" ht="13.5" thickBot="1">
      <c r="B129" s="106"/>
      <c r="C129" s="107">
        <v>4</v>
      </c>
      <c r="D129" s="140">
        <f>'YEAR 2'!C65</f>
        <v>0</v>
      </c>
      <c r="E129" s="540" t="s">
        <v>6</v>
      </c>
      <c r="F129" s="411"/>
      <c r="G129" s="411"/>
      <c r="H129" s="411"/>
      <c r="I129" s="411"/>
      <c r="J129" s="411"/>
      <c r="K129" s="411"/>
      <c r="L129" s="538"/>
      <c r="M129" s="546">
        <f>'YEAR 2'!S48</f>
        <v>0</v>
      </c>
      <c r="N129" s="547"/>
    </row>
    <row r="130" spans="2:14" ht="13.5" thickBot="1">
      <c r="B130" s="106"/>
      <c r="C130" s="107">
        <v>5</v>
      </c>
      <c r="D130" s="140">
        <f>'YEAR 2'!C67</f>
        <v>0</v>
      </c>
      <c r="E130" s="357" t="s">
        <v>182</v>
      </c>
      <c r="F130" s="90"/>
      <c r="G130" s="90"/>
      <c r="H130" s="90"/>
      <c r="I130" s="90"/>
      <c r="J130" s="90"/>
      <c r="K130" s="90"/>
      <c r="L130" s="142"/>
      <c r="M130" s="546">
        <f>'YEAR 2'!S50</f>
        <v>0</v>
      </c>
      <c r="N130" s="547"/>
    </row>
    <row r="131" spans="2:14" ht="13.5" thickBot="1">
      <c r="B131" s="106"/>
      <c r="C131" s="107">
        <v>7</v>
      </c>
      <c r="D131" s="140">
        <f>'YEAR 2'!C69</f>
        <v>0</v>
      </c>
      <c r="E131" s="537" t="s">
        <v>184</v>
      </c>
      <c r="F131" s="411"/>
      <c r="G131" s="411"/>
      <c r="H131" s="411"/>
      <c r="I131" s="411"/>
      <c r="J131" s="411"/>
      <c r="K131" s="411"/>
      <c r="L131" s="538"/>
      <c r="M131" s="546">
        <f>'YEAR 2'!S52</f>
        <v>0</v>
      </c>
      <c r="N131" s="547"/>
    </row>
    <row r="132" spans="2:14" ht="13.5" thickBot="1">
      <c r="B132" s="108"/>
      <c r="C132" s="123" t="s">
        <v>152</v>
      </c>
      <c r="D132" s="107"/>
      <c r="E132" s="103"/>
      <c r="F132" s="103"/>
      <c r="G132" s="103"/>
      <c r="H132" s="103"/>
      <c r="I132" s="103"/>
      <c r="J132" s="103"/>
      <c r="K132" s="103"/>
      <c r="L132" s="131"/>
      <c r="M132" s="564">
        <f>'YEAR 2'!S54</f>
        <v>0</v>
      </c>
      <c r="N132" s="565"/>
    </row>
    <row r="133" spans="2:14" ht="12.75">
      <c r="B133" s="114" t="s">
        <v>73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124"/>
      <c r="M133" s="546">
        <f>'YEAR 2'!S71</f>
        <v>0</v>
      </c>
      <c r="N133" s="547"/>
    </row>
    <row r="134" spans="2:14" ht="13.5" thickBot="1">
      <c r="B134" s="125"/>
      <c r="C134" s="126" t="s">
        <v>74</v>
      </c>
      <c r="D134" s="127"/>
      <c r="E134" s="127"/>
      <c r="F134" s="127"/>
      <c r="G134" s="127"/>
      <c r="H134" s="127"/>
      <c r="I134" s="127"/>
      <c r="J134" s="127"/>
      <c r="K134" s="127"/>
      <c r="L134" s="128"/>
      <c r="M134" s="546">
        <f>'YEAR 2'!S72</f>
        <v>0</v>
      </c>
      <c r="N134" s="547"/>
    </row>
    <row r="135" spans="2:14" ht="12.75">
      <c r="B135" s="106" t="s">
        <v>75</v>
      </c>
      <c r="C135" s="123" t="s">
        <v>76</v>
      </c>
      <c r="D135" s="107"/>
      <c r="E135" s="107"/>
      <c r="F135" s="107"/>
      <c r="G135" s="107"/>
      <c r="H135" s="107"/>
      <c r="I135" s="107"/>
      <c r="J135" s="107"/>
      <c r="K135" s="107"/>
      <c r="L135" s="129"/>
      <c r="M135" s="570">
        <f>'YEAR 2'!S95</f>
        <v>0</v>
      </c>
      <c r="N135" s="571"/>
    </row>
    <row r="136" spans="2:14" ht="13.5" thickBot="1">
      <c r="B136" s="108"/>
      <c r="C136" s="130"/>
      <c r="D136" s="103"/>
      <c r="E136" s="103"/>
      <c r="F136" s="103" t="s">
        <v>77</v>
      </c>
      <c r="G136" s="103"/>
      <c r="H136" s="103"/>
      <c r="I136" s="103"/>
      <c r="J136" s="103"/>
      <c r="K136" s="103"/>
      <c r="L136" s="131"/>
      <c r="M136" s="572"/>
      <c r="N136" s="498"/>
    </row>
    <row r="137" spans="2:14" ht="12.75">
      <c r="B137" s="106" t="s">
        <v>78</v>
      </c>
      <c r="C137" s="107" t="s">
        <v>2</v>
      </c>
      <c r="D137" s="107"/>
      <c r="E137" s="107"/>
      <c r="F137" s="107"/>
      <c r="G137" s="107"/>
      <c r="H137" s="107"/>
      <c r="I137" s="107"/>
      <c r="J137" s="107"/>
      <c r="K137" s="107"/>
      <c r="L137" s="107"/>
      <c r="M137" s="190"/>
      <c r="N137" s="253"/>
    </row>
    <row r="138" spans="2:14" ht="12.75">
      <c r="B138" s="106"/>
      <c r="C138" s="107">
        <v>1</v>
      </c>
      <c r="D138" s="107" t="s">
        <v>79</v>
      </c>
      <c r="E138" s="107"/>
      <c r="F138" s="107"/>
      <c r="G138" s="107"/>
      <c r="H138" s="107"/>
      <c r="I138" s="107"/>
      <c r="J138" s="107"/>
      <c r="K138" s="107"/>
      <c r="L138" s="107"/>
      <c r="M138" s="546">
        <f>'YEAR 2'!S103</f>
        <v>0</v>
      </c>
      <c r="N138" s="547"/>
    </row>
    <row r="139" spans="2:14" ht="13.5" thickBot="1">
      <c r="B139" s="108"/>
      <c r="C139" s="103">
        <v>2</v>
      </c>
      <c r="D139" s="103" t="s">
        <v>22</v>
      </c>
      <c r="E139" s="103"/>
      <c r="F139" s="103"/>
      <c r="G139" s="103"/>
      <c r="H139" s="103"/>
      <c r="I139" s="103"/>
      <c r="J139" s="103"/>
      <c r="K139" s="103"/>
      <c r="L139" s="103"/>
      <c r="M139" s="564">
        <f>'YEAR 2'!S105</f>
        <v>0</v>
      </c>
      <c r="N139" s="565"/>
    </row>
    <row r="140" spans="2:14" ht="12.75">
      <c r="B140" s="106" t="s">
        <v>80</v>
      </c>
      <c r="C140" s="107" t="s">
        <v>156</v>
      </c>
      <c r="D140" s="107"/>
      <c r="E140" s="107"/>
      <c r="F140" s="107"/>
      <c r="G140" s="107"/>
      <c r="H140" s="107"/>
      <c r="I140" s="107"/>
      <c r="J140" s="107"/>
      <c r="K140" s="107"/>
      <c r="L140" s="107"/>
      <c r="M140" s="184"/>
      <c r="N140" s="253"/>
    </row>
    <row r="141" spans="2:14" ht="12.75">
      <c r="B141" s="106"/>
      <c r="C141" s="107">
        <v>1</v>
      </c>
      <c r="D141" s="107" t="s">
        <v>23</v>
      </c>
      <c r="E141" s="107"/>
      <c r="F141" s="107"/>
      <c r="G141" s="107"/>
      <c r="H141" s="107"/>
      <c r="I141" s="107"/>
      <c r="J141" s="107"/>
      <c r="K141" s="107"/>
      <c r="L141" s="107"/>
      <c r="M141" s="546">
        <f>'YEAR 2'!S114</f>
        <v>0</v>
      </c>
      <c r="N141" s="547"/>
    </row>
    <row r="142" spans="2:14" ht="12.75">
      <c r="B142" s="106"/>
      <c r="C142" s="107">
        <v>2</v>
      </c>
      <c r="D142" s="107" t="s">
        <v>2</v>
      </c>
      <c r="E142" s="107"/>
      <c r="F142" s="107"/>
      <c r="G142" s="107"/>
      <c r="H142" s="107"/>
      <c r="I142" s="107"/>
      <c r="J142" s="107"/>
      <c r="K142" s="107"/>
      <c r="L142" s="107"/>
      <c r="M142" s="546">
        <f>'YEAR 2'!S116</f>
        <v>0</v>
      </c>
      <c r="N142" s="547"/>
    </row>
    <row r="143" spans="2:14" ht="12.75">
      <c r="B143" s="106"/>
      <c r="C143" s="107">
        <v>3</v>
      </c>
      <c r="D143" s="107" t="s">
        <v>24</v>
      </c>
      <c r="E143" s="107"/>
      <c r="F143" s="107"/>
      <c r="G143" s="107"/>
      <c r="H143" s="107"/>
      <c r="I143" s="107"/>
      <c r="J143" s="107"/>
      <c r="K143" s="107"/>
      <c r="L143" s="107"/>
      <c r="M143" s="546">
        <f>'YEAR 2'!S118</f>
        <v>0</v>
      </c>
      <c r="N143" s="547"/>
    </row>
    <row r="144" spans="2:14" ht="13.5" thickBot="1">
      <c r="B144" s="108"/>
      <c r="C144" s="103">
        <v>4</v>
      </c>
      <c r="D144" s="103" t="s">
        <v>3</v>
      </c>
      <c r="E144" s="103"/>
      <c r="F144" s="103"/>
      <c r="G144" s="103"/>
      <c r="H144" s="103"/>
      <c r="I144" s="103"/>
      <c r="J144" s="103"/>
      <c r="K144" s="103"/>
      <c r="L144" s="103"/>
      <c r="M144" s="564">
        <f>'YEAR 2'!S120</f>
        <v>0</v>
      </c>
      <c r="N144" s="565"/>
    </row>
    <row r="145" spans="2:14" ht="12.75">
      <c r="B145" s="106" t="s">
        <v>81</v>
      </c>
      <c r="C145" s="107" t="s">
        <v>82</v>
      </c>
      <c r="D145" s="107"/>
      <c r="E145" s="107"/>
      <c r="F145" s="107"/>
      <c r="G145" s="107"/>
      <c r="H145" s="107"/>
      <c r="I145" s="107"/>
      <c r="J145" s="107"/>
      <c r="K145" s="107"/>
      <c r="L145" s="107"/>
      <c r="M145" s="184"/>
      <c r="N145" s="254"/>
    </row>
    <row r="146" spans="2:14" ht="12.75">
      <c r="B146" s="106"/>
      <c r="C146" s="107">
        <v>1</v>
      </c>
      <c r="D146" s="107" t="s">
        <v>25</v>
      </c>
      <c r="E146" s="107"/>
      <c r="F146" s="107"/>
      <c r="G146" s="107"/>
      <c r="H146" s="107"/>
      <c r="I146" s="107"/>
      <c r="J146" s="107"/>
      <c r="K146" s="107"/>
      <c r="L146" s="107"/>
      <c r="M146" s="546">
        <f>'YEAR 2'!S129</f>
        <v>0</v>
      </c>
      <c r="N146" s="547"/>
    </row>
    <row r="147" spans="2:14" ht="12.75">
      <c r="B147" s="106"/>
      <c r="C147" s="107">
        <v>2</v>
      </c>
      <c r="D147" s="107" t="s">
        <v>26</v>
      </c>
      <c r="E147" s="107"/>
      <c r="F147" s="107"/>
      <c r="G147" s="107"/>
      <c r="H147" s="107"/>
      <c r="I147" s="107"/>
      <c r="J147" s="107"/>
      <c r="K147" s="107"/>
      <c r="L147" s="107"/>
      <c r="M147" s="546">
        <f>'YEAR 2'!S131</f>
        <v>0</v>
      </c>
      <c r="N147" s="547"/>
    </row>
    <row r="148" spans="2:14" ht="12.75">
      <c r="B148" s="106"/>
      <c r="C148" s="107">
        <v>3</v>
      </c>
      <c r="D148" s="107" t="s">
        <v>27</v>
      </c>
      <c r="E148" s="107"/>
      <c r="F148" s="107"/>
      <c r="G148" s="107"/>
      <c r="H148" s="107"/>
      <c r="I148" s="107"/>
      <c r="J148" s="107"/>
      <c r="K148" s="107"/>
      <c r="L148" s="107"/>
      <c r="M148" s="546">
        <f>'YEAR 2'!S133</f>
        <v>0</v>
      </c>
      <c r="N148" s="547"/>
    </row>
    <row r="149" spans="2:14" ht="12.75">
      <c r="B149" s="106"/>
      <c r="C149" s="107">
        <v>4</v>
      </c>
      <c r="D149" s="107" t="s">
        <v>28</v>
      </c>
      <c r="E149" s="107"/>
      <c r="F149" s="107"/>
      <c r="G149" s="107"/>
      <c r="H149" s="107"/>
      <c r="I149" s="107"/>
      <c r="J149" s="107"/>
      <c r="K149" s="107"/>
      <c r="L149" s="107"/>
      <c r="M149" s="546">
        <f>'YEAR 2'!S135</f>
        <v>0</v>
      </c>
      <c r="N149" s="547"/>
    </row>
    <row r="150" spans="2:14" ht="12.75">
      <c r="B150" s="106"/>
      <c r="C150" s="107">
        <v>5</v>
      </c>
      <c r="D150" s="107" t="s">
        <v>31</v>
      </c>
      <c r="E150" s="107"/>
      <c r="F150" s="107"/>
      <c r="G150" s="107"/>
      <c r="H150" s="107"/>
      <c r="I150" s="107"/>
      <c r="J150" s="107"/>
      <c r="K150" s="107"/>
      <c r="L150" s="107"/>
      <c r="M150" s="546">
        <f>'YEAR 2'!S137</f>
        <v>0</v>
      </c>
      <c r="N150" s="547"/>
    </row>
    <row r="151" spans="2:14" ht="12.75">
      <c r="B151" s="106"/>
      <c r="C151" s="107">
        <v>6</v>
      </c>
      <c r="D151" s="107" t="s">
        <v>83</v>
      </c>
      <c r="E151" s="107"/>
      <c r="F151" s="107"/>
      <c r="G151" s="107"/>
      <c r="H151" s="107"/>
      <c r="I151" s="107"/>
      <c r="J151" s="107"/>
      <c r="K151" s="107"/>
      <c r="L151" s="107"/>
      <c r="M151" s="546">
        <f>'YEAR 2'!S139</f>
        <v>0</v>
      </c>
      <c r="N151" s="547"/>
    </row>
    <row r="152" spans="2:14" ht="12.75">
      <c r="B152" s="106"/>
      <c r="C152" s="107">
        <v>7</v>
      </c>
      <c r="D152" s="107" t="s">
        <v>3</v>
      </c>
      <c r="E152" s="107"/>
      <c r="F152" s="107"/>
      <c r="G152" s="107"/>
      <c r="H152" s="107"/>
      <c r="I152" s="107"/>
      <c r="J152" s="107"/>
      <c r="K152" s="107"/>
      <c r="L152" s="107"/>
      <c r="M152" s="546">
        <f>'YEAR 2'!S141</f>
        <v>0</v>
      </c>
      <c r="N152" s="547"/>
    </row>
    <row r="153" spans="2:14" ht="13.5" thickBot="1">
      <c r="B153" s="108"/>
      <c r="C153" s="132" t="s">
        <v>84</v>
      </c>
      <c r="D153" s="103"/>
      <c r="E153" s="103"/>
      <c r="F153" s="103"/>
      <c r="G153" s="103"/>
      <c r="H153" s="103"/>
      <c r="I153" s="103"/>
      <c r="J153" s="103"/>
      <c r="K153" s="103"/>
      <c r="L153" s="131"/>
      <c r="M153" s="546">
        <f>'YEAR 2'!S142</f>
        <v>0</v>
      </c>
      <c r="N153" s="547"/>
    </row>
    <row r="154" spans="2:14" ht="13.5" thickBot="1">
      <c r="B154" s="108" t="s">
        <v>85</v>
      </c>
      <c r="C154" s="132" t="s">
        <v>86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560">
        <f>'YEAR 2'!S143</f>
        <v>0</v>
      </c>
      <c r="N154" s="561"/>
    </row>
    <row r="155" spans="2:14" ht="13.5" thickBot="1">
      <c r="B155" s="116" t="s">
        <v>87</v>
      </c>
      <c r="C155" s="133" t="s">
        <v>88</v>
      </c>
      <c r="D155" s="117"/>
      <c r="E155" s="117"/>
      <c r="F155" s="134"/>
      <c r="G155" s="117"/>
      <c r="H155" s="135"/>
      <c r="I155" s="136"/>
      <c r="J155" s="135"/>
      <c r="K155" s="136"/>
      <c r="L155" s="117"/>
      <c r="M155" s="562">
        <f>'YEAR 2'!S156</f>
        <v>0</v>
      </c>
      <c r="N155" s="563"/>
    </row>
    <row r="156" spans="2:14" ht="13.5" thickBot="1">
      <c r="B156" s="108" t="s">
        <v>89</v>
      </c>
      <c r="C156" s="132" t="s">
        <v>153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562">
        <f>'YEAR 2'!S157</f>
        <v>0</v>
      </c>
      <c r="N156" s="563"/>
    </row>
    <row r="157" spans="2:14" ht="12.7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90"/>
      <c r="N157" s="120"/>
    </row>
    <row r="158" spans="2:14" ht="13.5" thickBot="1">
      <c r="B158" s="108" t="s">
        <v>91</v>
      </c>
      <c r="C158" s="103" t="s">
        <v>118</v>
      </c>
      <c r="D158" s="103"/>
      <c r="E158" s="103"/>
      <c r="F158" s="103"/>
      <c r="G158" s="103"/>
      <c r="H158" s="103"/>
      <c r="I158" s="103"/>
      <c r="J158" s="103"/>
      <c r="K158" s="103"/>
      <c r="L158" s="103"/>
      <c r="M158" s="564">
        <f>'YEAR 2'!F162</f>
        <v>0</v>
      </c>
      <c r="N158" s="566"/>
    </row>
    <row r="159" spans="2:14" ht="13.5" thickBot="1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</row>
    <row r="160" spans="2:14" ht="12.75">
      <c r="B160" s="504" t="s">
        <v>167</v>
      </c>
      <c r="C160" s="554"/>
      <c r="D160" s="554"/>
      <c r="E160" s="554"/>
      <c r="F160" s="554"/>
      <c r="G160" s="554"/>
      <c r="H160" s="554"/>
      <c r="I160" s="554"/>
      <c r="J160" s="554"/>
      <c r="K160" s="554"/>
      <c r="L160" s="554"/>
      <c r="M160" s="554"/>
      <c r="N160" s="555"/>
    </row>
    <row r="161" spans="2:14" ht="13.5" thickBot="1">
      <c r="B161" s="507" t="s">
        <v>148</v>
      </c>
      <c r="C161" s="556"/>
      <c r="D161" s="556"/>
      <c r="E161" s="556"/>
      <c r="F161" s="556"/>
      <c r="G161" s="556"/>
      <c r="H161" s="556"/>
      <c r="I161" s="556"/>
      <c r="J161" s="556"/>
      <c r="K161" s="556"/>
      <c r="L161" s="556"/>
      <c r="M161" s="556"/>
      <c r="N161" s="557"/>
    </row>
    <row r="162" spans="2:14" ht="13.5" thickBot="1">
      <c r="B162" s="98" t="s">
        <v>56</v>
      </c>
      <c r="C162" s="99"/>
      <c r="D162" s="99"/>
      <c r="E162" s="99"/>
      <c r="F162" s="99"/>
      <c r="G162" s="510">
        <f>'YEAR 3'!H4</f>
      </c>
      <c r="H162" s="511"/>
      <c r="I162" s="511"/>
      <c r="J162" s="511"/>
      <c r="K162" s="511"/>
      <c r="L162" s="512"/>
      <c r="M162" s="558" t="s">
        <v>169</v>
      </c>
      <c r="N162" s="559"/>
    </row>
    <row r="163" spans="2:14" ht="13.5" thickBot="1">
      <c r="B163" s="98" t="s">
        <v>58</v>
      </c>
      <c r="C163" s="99"/>
      <c r="D163" s="99"/>
      <c r="E163" s="516">
        <f>'YEAR 3'!F6</f>
      </c>
      <c r="F163" s="517"/>
      <c r="G163" s="517"/>
      <c r="H163" s="517"/>
      <c r="I163" s="517"/>
      <c r="J163" s="517"/>
      <c r="K163" s="517"/>
      <c r="L163" s="518"/>
      <c r="M163" s="193" t="s">
        <v>57</v>
      </c>
      <c r="N163" s="100"/>
    </row>
    <row r="164" spans="2:14" ht="13.5" thickBot="1">
      <c r="B164" s="102"/>
      <c r="C164" s="103"/>
      <c r="D164" s="103"/>
      <c r="E164" s="519"/>
      <c r="F164" s="520"/>
      <c r="G164" s="520"/>
      <c r="H164" s="520"/>
      <c r="I164" s="520"/>
      <c r="J164" s="520"/>
      <c r="K164" s="520"/>
      <c r="L164" s="521"/>
      <c r="M164" s="194" t="s">
        <v>60</v>
      </c>
      <c r="N164" s="101"/>
    </row>
    <row r="165" spans="2:14" ht="12.75">
      <c r="B165" s="106" t="s">
        <v>61</v>
      </c>
      <c r="C165" s="107" t="s">
        <v>62</v>
      </c>
      <c r="D165" s="107"/>
      <c r="E165" s="107"/>
      <c r="F165" s="107"/>
      <c r="G165" s="107"/>
      <c r="H165" s="107"/>
      <c r="I165" s="107"/>
      <c r="J165" s="529" t="s">
        <v>63</v>
      </c>
      <c r="K165" s="530"/>
      <c r="L165" s="531"/>
      <c r="M165" s="504" t="s">
        <v>64</v>
      </c>
      <c r="N165" s="548"/>
    </row>
    <row r="166" spans="2:14" ht="13.5" thickBot="1">
      <c r="B166" s="108"/>
      <c r="C166" s="109" t="s">
        <v>113</v>
      </c>
      <c r="D166" s="103"/>
      <c r="E166" s="103"/>
      <c r="F166" s="103"/>
      <c r="G166" s="103"/>
      <c r="H166" s="103"/>
      <c r="I166" s="181"/>
      <c r="J166" s="110" t="s">
        <v>65</v>
      </c>
      <c r="K166" s="111" t="s">
        <v>66</v>
      </c>
      <c r="L166" s="112" t="s">
        <v>67</v>
      </c>
      <c r="M166" s="552" t="s">
        <v>143</v>
      </c>
      <c r="N166" s="553"/>
    </row>
    <row r="167" spans="2:14" ht="12.75">
      <c r="B167" s="114"/>
      <c r="C167" s="107">
        <v>1</v>
      </c>
      <c r="D167" s="549">
        <f>'YEAR 3'!D14</f>
      </c>
      <c r="E167" s="393"/>
      <c r="F167" s="393"/>
      <c r="G167" s="393"/>
      <c r="H167" s="550">
        <f>'YEAR 3'!H14</f>
      </c>
      <c r="I167" s="551"/>
      <c r="J167" s="234">
        <f>'YEAR 3'!M14</f>
        <v>0</v>
      </c>
      <c r="K167" s="234">
        <f>'YEAR 3'!O14</f>
        <v>0</v>
      </c>
      <c r="L167" s="234">
        <f>'YEAR 3'!Q14</f>
        <v>0</v>
      </c>
      <c r="M167" s="541">
        <f>'YEAR 3'!S14</f>
        <v>0</v>
      </c>
      <c r="N167" s="542"/>
    </row>
    <row r="168" spans="2:14" ht="12.75">
      <c r="B168" s="106"/>
      <c r="C168" s="107">
        <v>2</v>
      </c>
      <c r="D168" s="536">
        <f>'YEAR 3'!D16</f>
      </c>
      <c r="E168" s="567"/>
      <c r="F168" s="567"/>
      <c r="G168" s="567"/>
      <c r="H168" s="568">
        <f>'YEAR 3'!H16</f>
      </c>
      <c r="I168" s="569"/>
      <c r="J168" s="234">
        <f>'YEAR 3'!M16</f>
        <v>0</v>
      </c>
      <c r="K168" s="234">
        <f>'YEAR 3'!O16</f>
        <v>0</v>
      </c>
      <c r="L168" s="234">
        <f>'YEAR 3'!Q16</f>
        <v>0</v>
      </c>
      <c r="M168" s="541">
        <f>'YEAR 3'!S16</f>
        <v>0</v>
      </c>
      <c r="N168" s="542"/>
    </row>
    <row r="169" spans="2:14" ht="12.75">
      <c r="B169" s="106"/>
      <c r="C169" s="107">
        <v>3</v>
      </c>
      <c r="D169" s="499">
        <f>'YEAR 3'!D18</f>
      </c>
      <c r="E169" s="500"/>
      <c r="F169" s="500"/>
      <c r="G169" s="500"/>
      <c r="H169" s="543">
        <f>'YEAR 3'!H18</f>
      </c>
      <c r="I169" s="544"/>
      <c r="J169" s="234">
        <f>'YEAR 3'!M18</f>
        <v>0</v>
      </c>
      <c r="K169" s="234">
        <f>'YEAR 3'!O18</f>
        <v>0</v>
      </c>
      <c r="L169" s="234">
        <f>'YEAR 3'!Q18</f>
        <v>0</v>
      </c>
      <c r="M169" s="541">
        <f>'YEAR 3'!S18</f>
        <v>0</v>
      </c>
      <c r="N169" s="542"/>
    </row>
    <row r="170" spans="2:14" ht="12.75">
      <c r="B170" s="106"/>
      <c r="C170" s="107">
        <v>4</v>
      </c>
      <c r="D170" s="499">
        <f>'YEAR 3'!D20</f>
      </c>
      <c r="E170" s="500"/>
      <c r="F170" s="500"/>
      <c r="G170" s="500"/>
      <c r="H170" s="543">
        <f>'YEAR 3'!H20</f>
      </c>
      <c r="I170" s="544"/>
      <c r="J170" s="234">
        <f>'YEAR 3'!M20</f>
        <v>0</v>
      </c>
      <c r="K170" s="234">
        <f>'YEAR 3'!O20</f>
        <v>0</v>
      </c>
      <c r="L170" s="234">
        <f>'YEAR 3'!Q20</f>
        <v>0</v>
      </c>
      <c r="M170" s="541">
        <f>'YEAR 3'!S20</f>
        <v>0</v>
      </c>
      <c r="N170" s="542"/>
    </row>
    <row r="171" spans="2:14" ht="12.75">
      <c r="B171" s="106"/>
      <c r="C171" s="107">
        <v>5</v>
      </c>
      <c r="D171" s="499">
        <f>'YEAR 3'!D22</f>
      </c>
      <c r="E171" s="500"/>
      <c r="F171" s="500"/>
      <c r="G171" s="500"/>
      <c r="H171" s="543">
        <f>'YEAR 3'!H22</f>
      </c>
      <c r="I171" s="544"/>
      <c r="J171" s="234">
        <f>'YEAR 3'!M22</f>
        <v>0</v>
      </c>
      <c r="K171" s="234">
        <f>'YEAR 3'!O22</f>
        <v>0</v>
      </c>
      <c r="L171" s="234">
        <f>'YEAR 3'!Q22</f>
        <v>0</v>
      </c>
      <c r="M171" s="541">
        <f>'YEAR 3'!S22</f>
        <v>0</v>
      </c>
      <c r="N171" s="542"/>
    </row>
    <row r="172" spans="2:14" ht="12.75">
      <c r="B172" s="106"/>
      <c r="C172" s="107">
        <v>6</v>
      </c>
      <c r="D172" s="499">
        <f>'YEAR 3'!D24</f>
      </c>
      <c r="E172" s="500"/>
      <c r="F172" s="500"/>
      <c r="G172" s="500"/>
      <c r="H172" s="543">
        <f>'YEAR 3'!H24</f>
      </c>
      <c r="I172" s="544"/>
      <c r="J172" s="234">
        <f>'YEAR 3'!M24</f>
        <v>0</v>
      </c>
      <c r="K172" s="234">
        <f>'YEAR 3'!O24</f>
        <v>0</v>
      </c>
      <c r="L172" s="234">
        <f>'YEAR 3'!Q24</f>
        <v>0</v>
      </c>
      <c r="M172" s="541">
        <f>'YEAR 3'!S24</f>
        <v>0</v>
      </c>
      <c r="N172" s="542"/>
    </row>
    <row r="173" spans="2:14" ht="12.75">
      <c r="B173" s="106"/>
      <c r="C173" s="107">
        <v>7</v>
      </c>
      <c r="D173" s="499">
        <f>'YEAR 3'!D26</f>
      </c>
      <c r="E173" s="500"/>
      <c r="F173" s="500"/>
      <c r="G173" s="500"/>
      <c r="H173" s="543">
        <f>'YEAR 3'!H26</f>
      </c>
      <c r="I173" s="544"/>
      <c r="J173" s="234">
        <f>'YEAR 3'!M26</f>
        <v>0</v>
      </c>
      <c r="K173" s="234">
        <f>'YEAR 3'!O26</f>
        <v>0</v>
      </c>
      <c r="L173" s="234">
        <f>'YEAR 3'!Q26</f>
        <v>0</v>
      </c>
      <c r="M173" s="541">
        <f>'YEAR 3'!S26</f>
        <v>0</v>
      </c>
      <c r="N173" s="542"/>
    </row>
    <row r="174" spans="2:14" ht="12.75">
      <c r="B174" s="106"/>
      <c r="C174" s="107">
        <v>8</v>
      </c>
      <c r="D174" s="545">
        <f>'YEAR 3'!D28</f>
      </c>
      <c r="E174" s="411"/>
      <c r="F174" s="411"/>
      <c r="G174" s="411"/>
      <c r="H174" s="527">
        <f>'YEAR 3'!H28</f>
      </c>
      <c r="I174" s="528"/>
      <c r="J174" s="234">
        <f>'YEAR 3'!M28</f>
        <v>0</v>
      </c>
      <c r="K174" s="234">
        <f>'YEAR 3'!O28</f>
        <v>0</v>
      </c>
      <c r="L174" s="234">
        <f>'YEAR 3'!Q28</f>
        <v>0</v>
      </c>
      <c r="M174" s="541">
        <f>'YEAR 3'!S28</f>
        <v>0</v>
      </c>
      <c r="N174" s="542"/>
    </row>
    <row r="175" spans="2:14" ht="12.75">
      <c r="B175" s="106"/>
      <c r="C175" s="107">
        <v>9</v>
      </c>
      <c r="D175" s="545">
        <f>'YEAR 3'!D30</f>
      </c>
      <c r="E175" s="411"/>
      <c r="F175" s="411"/>
      <c r="G175" s="411"/>
      <c r="H175" s="527">
        <f>'YEAR 3'!H30</f>
      </c>
      <c r="I175" s="528"/>
      <c r="J175" s="234">
        <f>'YEAR 3'!M30</f>
        <v>0</v>
      </c>
      <c r="K175" s="234">
        <f>'YEAR 3'!O30</f>
        <v>0</v>
      </c>
      <c r="L175" s="234">
        <f>'YEAR 3'!Q30</f>
        <v>0</v>
      </c>
      <c r="M175" s="541">
        <f>'YEAR 3'!S30</f>
        <v>0</v>
      </c>
      <c r="N175" s="542"/>
    </row>
    <row r="176" spans="2:14" ht="12.75">
      <c r="B176" s="539">
        <v>10</v>
      </c>
      <c r="C176" s="391"/>
      <c r="D176" s="499" t="s">
        <v>115</v>
      </c>
      <c r="E176" s="500"/>
      <c r="F176" s="500"/>
      <c r="G176" s="187">
        <f>'YEAR 3'!D32</f>
        <v>0</v>
      </c>
      <c r="H176" s="527"/>
      <c r="I176" s="528"/>
      <c r="J176" s="184"/>
      <c r="K176" s="186"/>
      <c r="L176" s="185"/>
      <c r="M176" s="541">
        <f>'YEAR 3'!S32</f>
        <v>0</v>
      </c>
      <c r="N176" s="542"/>
    </row>
    <row r="177" spans="2:14" ht="13.5" thickBot="1">
      <c r="B177" s="108"/>
      <c r="C177" s="107"/>
      <c r="D177" s="140">
        <f>'YEAR 3'!C58</f>
        <v>0</v>
      </c>
      <c r="E177" s="123" t="s">
        <v>155</v>
      </c>
      <c r="F177" s="107"/>
      <c r="G177" s="107"/>
      <c r="H177" s="107"/>
      <c r="I177" s="129"/>
      <c r="J177" s="234">
        <f>'YEAR 3'!M33</f>
        <v>0</v>
      </c>
      <c r="K177" s="234">
        <f>'YEAR 3'!O33</f>
        <v>0</v>
      </c>
      <c r="L177" s="234">
        <f>'YEAR 3'!Q33</f>
        <v>0</v>
      </c>
      <c r="M177" s="541">
        <f>'YEAR 3'!S33</f>
        <v>0</v>
      </c>
      <c r="N177" s="542"/>
    </row>
    <row r="178" spans="2:14" ht="13.5" thickBot="1">
      <c r="B178" s="116" t="s">
        <v>71</v>
      </c>
      <c r="C178" s="117" t="s">
        <v>72</v>
      </c>
      <c r="D178" s="117"/>
      <c r="E178" s="117"/>
      <c r="F178" s="117"/>
      <c r="G178" s="117"/>
      <c r="H178" s="117"/>
      <c r="I178" s="118"/>
      <c r="J178" s="119"/>
      <c r="K178" s="119"/>
      <c r="L178" s="119"/>
      <c r="M178" s="119"/>
      <c r="N178" s="248"/>
    </row>
    <row r="179" spans="2:14" ht="13.5" thickBot="1">
      <c r="B179" s="114"/>
      <c r="C179" s="107">
        <v>1</v>
      </c>
      <c r="D179" s="140">
        <f>'YEAR 3'!C60</f>
        <v>0</v>
      </c>
      <c r="E179" s="121" t="s">
        <v>5</v>
      </c>
      <c r="F179" s="122"/>
      <c r="G179" s="122"/>
      <c r="H179" s="122"/>
      <c r="I179" s="122"/>
      <c r="J179" s="138">
        <f>'YEAR 3'!M41</f>
        <v>0</v>
      </c>
      <c r="K179" s="138">
        <f>'YEAR 3'!O41</f>
        <v>0</v>
      </c>
      <c r="L179" s="138">
        <f>'YEAR 3'!Q41</f>
        <v>0</v>
      </c>
      <c r="M179" s="541">
        <f>'YEAR 3'!S41</f>
        <v>0</v>
      </c>
      <c r="N179" s="542"/>
    </row>
    <row r="180" spans="2:14" ht="13.5" thickBot="1">
      <c r="B180" s="106"/>
      <c r="C180" s="107">
        <v>2</v>
      </c>
      <c r="D180" s="140">
        <f>'YEAR 3'!C62</f>
        <v>0</v>
      </c>
      <c r="E180" s="358" t="s">
        <v>185</v>
      </c>
      <c r="F180" s="115"/>
      <c r="G180" s="115"/>
      <c r="H180" s="115"/>
      <c r="I180" s="115"/>
      <c r="J180" s="138">
        <f>'YEAR 3'!M43</f>
        <v>0</v>
      </c>
      <c r="K180" s="138">
        <f>'YEAR 3'!O43</f>
        <v>0</v>
      </c>
      <c r="L180" s="138">
        <f>'YEAR 3'!Q43</f>
        <v>0</v>
      </c>
      <c r="M180" s="541">
        <f>'YEAR 3'!S43</f>
        <v>0</v>
      </c>
      <c r="N180" s="542"/>
    </row>
    <row r="181" spans="2:14" ht="13.5" thickBot="1">
      <c r="B181" s="106"/>
      <c r="C181" s="107">
        <v>4</v>
      </c>
      <c r="D181" s="140">
        <f>'YEAR 3'!C64</f>
        <v>0</v>
      </c>
      <c r="E181" s="540" t="s">
        <v>6</v>
      </c>
      <c r="F181" s="411"/>
      <c r="G181" s="411"/>
      <c r="H181" s="411"/>
      <c r="I181" s="411"/>
      <c r="J181" s="411"/>
      <c r="K181" s="411"/>
      <c r="L181" s="538"/>
      <c r="M181" s="541">
        <f>'YEAR 3'!S47</f>
        <v>0</v>
      </c>
      <c r="N181" s="542"/>
    </row>
    <row r="182" spans="2:14" ht="13.5" thickBot="1">
      <c r="B182" s="106"/>
      <c r="C182" s="107">
        <v>5</v>
      </c>
      <c r="D182" s="140">
        <f>'YEAR 3'!C66</f>
        <v>0</v>
      </c>
      <c r="E182" s="357" t="s">
        <v>182</v>
      </c>
      <c r="F182" s="90"/>
      <c r="G182" s="90"/>
      <c r="H182" s="90"/>
      <c r="I182" s="90"/>
      <c r="J182" s="90"/>
      <c r="K182" s="90"/>
      <c r="L182" s="142"/>
      <c r="M182" s="541">
        <f>'YEAR 3'!S49</f>
        <v>0</v>
      </c>
      <c r="N182" s="542"/>
    </row>
    <row r="183" spans="2:14" ht="13.5" thickBot="1">
      <c r="B183" s="106"/>
      <c r="C183" s="107">
        <v>7</v>
      </c>
      <c r="D183" s="140">
        <f>'YEAR 3'!C68</f>
        <v>0</v>
      </c>
      <c r="E183" s="537" t="s">
        <v>184</v>
      </c>
      <c r="F183" s="411"/>
      <c r="G183" s="411"/>
      <c r="H183" s="411"/>
      <c r="I183" s="411"/>
      <c r="J183" s="411"/>
      <c r="K183" s="411"/>
      <c r="L183" s="538"/>
      <c r="M183" s="541">
        <f>'YEAR 3'!S51</f>
        <v>0</v>
      </c>
      <c r="N183" s="542"/>
    </row>
    <row r="184" spans="2:14" ht="13.5" thickBot="1">
      <c r="B184" s="108"/>
      <c r="C184" s="123" t="s">
        <v>152</v>
      </c>
      <c r="D184" s="107"/>
      <c r="E184" s="103"/>
      <c r="F184" s="103"/>
      <c r="G184" s="103"/>
      <c r="H184" s="103"/>
      <c r="I184" s="103"/>
      <c r="J184" s="103"/>
      <c r="K184" s="103"/>
      <c r="L184" s="131"/>
      <c r="M184" s="564">
        <f>'YEAR 3'!S52</f>
        <v>0</v>
      </c>
      <c r="N184" s="565"/>
    </row>
    <row r="185" spans="2:14" ht="12.75">
      <c r="B185" s="114" t="s">
        <v>73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124"/>
      <c r="M185" s="546">
        <f>'YEAR 3'!S70</f>
        <v>0</v>
      </c>
      <c r="N185" s="547"/>
    </row>
    <row r="186" spans="2:14" ht="13.5" thickBot="1">
      <c r="B186" s="125"/>
      <c r="C186" s="126" t="s">
        <v>74</v>
      </c>
      <c r="D186" s="127"/>
      <c r="E186" s="127"/>
      <c r="F186" s="127"/>
      <c r="G186" s="127"/>
      <c r="H186" s="127"/>
      <c r="I186" s="127"/>
      <c r="J186" s="127"/>
      <c r="K186" s="127"/>
      <c r="L186" s="128"/>
      <c r="M186" s="546">
        <f>'YEAR 3'!S71</f>
        <v>0</v>
      </c>
      <c r="N186" s="547"/>
    </row>
    <row r="187" spans="2:14" ht="12.75">
      <c r="B187" s="106" t="s">
        <v>75</v>
      </c>
      <c r="C187" s="123" t="s">
        <v>76</v>
      </c>
      <c r="D187" s="107"/>
      <c r="E187" s="107"/>
      <c r="F187" s="107"/>
      <c r="G187" s="107"/>
      <c r="H187" s="107"/>
      <c r="I187" s="107"/>
      <c r="J187" s="107"/>
      <c r="K187" s="107"/>
      <c r="L187" s="129"/>
      <c r="M187" s="570">
        <f>'YEAR 3'!S94</f>
        <v>0</v>
      </c>
      <c r="N187" s="571"/>
    </row>
    <row r="188" spans="2:14" ht="13.5" thickBot="1">
      <c r="B188" s="108"/>
      <c r="C188" s="130"/>
      <c r="D188" s="103"/>
      <c r="E188" s="103"/>
      <c r="F188" s="103" t="s">
        <v>77</v>
      </c>
      <c r="G188" s="103"/>
      <c r="H188" s="103"/>
      <c r="I188" s="103"/>
      <c r="J188" s="103"/>
      <c r="K188" s="103"/>
      <c r="L188" s="131"/>
      <c r="M188" s="572"/>
      <c r="N188" s="498"/>
    </row>
    <row r="189" spans="2:14" ht="12.75">
      <c r="B189" s="106" t="s">
        <v>78</v>
      </c>
      <c r="C189" s="107" t="s">
        <v>2</v>
      </c>
      <c r="D189" s="107"/>
      <c r="E189" s="107"/>
      <c r="F189" s="107"/>
      <c r="G189" s="107"/>
      <c r="H189" s="107"/>
      <c r="I189" s="107"/>
      <c r="J189" s="107"/>
      <c r="K189" s="107"/>
      <c r="L189" s="107"/>
      <c r="M189" s="190"/>
      <c r="N189" s="253"/>
    </row>
    <row r="190" spans="2:14" ht="12.75">
      <c r="B190" s="106"/>
      <c r="C190" s="107">
        <v>1</v>
      </c>
      <c r="D190" s="107" t="s">
        <v>79</v>
      </c>
      <c r="E190" s="107"/>
      <c r="F190" s="107"/>
      <c r="G190" s="107"/>
      <c r="H190" s="107"/>
      <c r="I190" s="107"/>
      <c r="J190" s="107"/>
      <c r="K190" s="107"/>
      <c r="L190" s="107"/>
      <c r="M190" s="546">
        <f>'YEAR 3'!S102</f>
        <v>0</v>
      </c>
      <c r="N190" s="547"/>
    </row>
    <row r="191" spans="2:14" ht="13.5" thickBot="1">
      <c r="B191" s="108"/>
      <c r="C191" s="103">
        <v>2</v>
      </c>
      <c r="D191" s="103" t="s">
        <v>22</v>
      </c>
      <c r="E191" s="103"/>
      <c r="F191" s="103"/>
      <c r="G191" s="103"/>
      <c r="H191" s="103"/>
      <c r="I191" s="103"/>
      <c r="J191" s="103"/>
      <c r="K191" s="103"/>
      <c r="L191" s="103"/>
      <c r="M191" s="564">
        <f>'YEAR 3'!S104</f>
        <v>0</v>
      </c>
      <c r="N191" s="565"/>
    </row>
    <row r="192" spans="2:14" ht="12.75">
      <c r="B192" s="106" t="s">
        <v>80</v>
      </c>
      <c r="C192" s="107" t="s">
        <v>156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184"/>
      <c r="N192" s="253"/>
    </row>
    <row r="193" spans="2:14" ht="12.75">
      <c r="B193" s="106"/>
      <c r="C193" s="107">
        <v>1</v>
      </c>
      <c r="D193" s="107" t="s">
        <v>23</v>
      </c>
      <c r="E193" s="107"/>
      <c r="F193" s="107"/>
      <c r="G193" s="107"/>
      <c r="H193" s="107"/>
      <c r="I193" s="107"/>
      <c r="J193" s="107"/>
      <c r="K193" s="107"/>
      <c r="L193" s="107"/>
      <c r="M193" s="546">
        <f>'YEAR 3'!S113</f>
        <v>0</v>
      </c>
      <c r="N193" s="547"/>
    </row>
    <row r="194" spans="2:14" ht="12.75">
      <c r="B194" s="106"/>
      <c r="C194" s="107">
        <v>2</v>
      </c>
      <c r="D194" s="107" t="s">
        <v>2</v>
      </c>
      <c r="E194" s="107"/>
      <c r="F194" s="107"/>
      <c r="G194" s="107"/>
      <c r="H194" s="107"/>
      <c r="I194" s="107"/>
      <c r="J194" s="107"/>
      <c r="K194" s="107"/>
      <c r="L194" s="107"/>
      <c r="M194" s="546">
        <f>'YEAR 3'!S115</f>
        <v>0</v>
      </c>
      <c r="N194" s="547"/>
    </row>
    <row r="195" spans="2:14" ht="12.75">
      <c r="B195" s="106"/>
      <c r="C195" s="107">
        <v>3</v>
      </c>
      <c r="D195" s="107" t="s">
        <v>24</v>
      </c>
      <c r="E195" s="107"/>
      <c r="F195" s="107"/>
      <c r="G195" s="107"/>
      <c r="H195" s="107"/>
      <c r="I195" s="107"/>
      <c r="J195" s="107"/>
      <c r="K195" s="107"/>
      <c r="L195" s="107"/>
      <c r="M195" s="546">
        <f>'YEAR 3'!S117</f>
        <v>0</v>
      </c>
      <c r="N195" s="547"/>
    </row>
    <row r="196" spans="2:14" ht="13.5" thickBot="1">
      <c r="B196" s="108"/>
      <c r="C196" s="103">
        <v>4</v>
      </c>
      <c r="D196" s="103" t="s">
        <v>3</v>
      </c>
      <c r="E196" s="103"/>
      <c r="F196" s="103"/>
      <c r="G196" s="103"/>
      <c r="H196" s="103"/>
      <c r="I196" s="103"/>
      <c r="J196" s="103"/>
      <c r="K196" s="103"/>
      <c r="L196" s="103"/>
      <c r="M196" s="564">
        <f>'YEAR 3'!S119</f>
        <v>0</v>
      </c>
      <c r="N196" s="565"/>
    </row>
    <row r="197" spans="2:14" ht="12.75">
      <c r="B197" s="106" t="s">
        <v>81</v>
      </c>
      <c r="C197" s="107" t="s">
        <v>82</v>
      </c>
      <c r="D197" s="107"/>
      <c r="E197" s="107"/>
      <c r="F197" s="107"/>
      <c r="G197" s="107"/>
      <c r="H197" s="107"/>
      <c r="I197" s="107"/>
      <c r="J197" s="107"/>
      <c r="K197" s="107"/>
      <c r="L197" s="107"/>
      <c r="M197" s="184"/>
      <c r="N197" s="254"/>
    </row>
    <row r="198" spans="2:14" ht="12.75">
      <c r="B198" s="106"/>
      <c r="C198" s="107">
        <v>1</v>
      </c>
      <c r="D198" s="107" t="s">
        <v>25</v>
      </c>
      <c r="E198" s="107"/>
      <c r="F198" s="107"/>
      <c r="G198" s="107"/>
      <c r="H198" s="107"/>
      <c r="I198" s="107"/>
      <c r="J198" s="107"/>
      <c r="K198" s="107"/>
      <c r="L198" s="107"/>
      <c r="M198" s="546">
        <f>'YEAR 3'!S128</f>
        <v>0</v>
      </c>
      <c r="N198" s="547"/>
    </row>
    <row r="199" spans="2:14" ht="12.75">
      <c r="B199" s="106"/>
      <c r="C199" s="107">
        <v>2</v>
      </c>
      <c r="D199" s="107" t="s">
        <v>26</v>
      </c>
      <c r="E199" s="107"/>
      <c r="F199" s="107"/>
      <c r="G199" s="107"/>
      <c r="H199" s="107"/>
      <c r="I199" s="107"/>
      <c r="J199" s="107"/>
      <c r="K199" s="107"/>
      <c r="L199" s="107"/>
      <c r="M199" s="546">
        <f>'YEAR 3'!S130</f>
        <v>0</v>
      </c>
      <c r="N199" s="547"/>
    </row>
    <row r="200" spans="2:14" ht="12.75">
      <c r="B200" s="106"/>
      <c r="C200" s="107">
        <v>3</v>
      </c>
      <c r="D200" s="107" t="s">
        <v>27</v>
      </c>
      <c r="E200" s="107"/>
      <c r="F200" s="107"/>
      <c r="G200" s="107"/>
      <c r="H200" s="107"/>
      <c r="I200" s="107"/>
      <c r="J200" s="107"/>
      <c r="K200" s="107"/>
      <c r="L200" s="107"/>
      <c r="M200" s="546">
        <f>'YEAR 3'!S132</f>
        <v>0</v>
      </c>
      <c r="N200" s="547"/>
    </row>
    <row r="201" spans="2:14" ht="12.75">
      <c r="B201" s="106"/>
      <c r="C201" s="107">
        <v>4</v>
      </c>
      <c r="D201" s="107" t="s">
        <v>28</v>
      </c>
      <c r="E201" s="107"/>
      <c r="F201" s="107"/>
      <c r="G201" s="107"/>
      <c r="H201" s="107"/>
      <c r="I201" s="107"/>
      <c r="J201" s="107"/>
      <c r="K201" s="107"/>
      <c r="L201" s="107"/>
      <c r="M201" s="546">
        <f>'YEAR 3'!S134</f>
        <v>0</v>
      </c>
      <c r="N201" s="547"/>
    </row>
    <row r="202" spans="2:14" ht="12.75">
      <c r="B202" s="106"/>
      <c r="C202" s="107">
        <v>5</v>
      </c>
      <c r="D202" s="107" t="s">
        <v>31</v>
      </c>
      <c r="E202" s="107"/>
      <c r="F202" s="107"/>
      <c r="G202" s="107"/>
      <c r="H202" s="107"/>
      <c r="I202" s="107"/>
      <c r="J202" s="107"/>
      <c r="K202" s="107"/>
      <c r="L202" s="107"/>
      <c r="M202" s="546">
        <f>'YEAR 3'!S136</f>
        <v>0</v>
      </c>
      <c r="N202" s="547"/>
    </row>
    <row r="203" spans="2:14" ht="12.75">
      <c r="B203" s="106"/>
      <c r="C203" s="107">
        <v>6</v>
      </c>
      <c r="D203" s="107" t="s">
        <v>83</v>
      </c>
      <c r="E203" s="107"/>
      <c r="F203" s="107"/>
      <c r="G203" s="107"/>
      <c r="H203" s="107"/>
      <c r="I203" s="107"/>
      <c r="J203" s="107"/>
      <c r="K203" s="107"/>
      <c r="L203" s="107"/>
      <c r="M203" s="546">
        <f>'YEAR 3'!S138</f>
        <v>0</v>
      </c>
      <c r="N203" s="547"/>
    </row>
    <row r="204" spans="2:14" ht="12.75">
      <c r="B204" s="106"/>
      <c r="C204" s="107">
        <v>7</v>
      </c>
      <c r="D204" s="107" t="s">
        <v>3</v>
      </c>
      <c r="E204" s="107"/>
      <c r="F204" s="107"/>
      <c r="G204" s="107"/>
      <c r="H204" s="107"/>
      <c r="I204" s="107"/>
      <c r="J204" s="107"/>
      <c r="K204" s="107"/>
      <c r="L204" s="107"/>
      <c r="M204" s="546">
        <f>'YEAR 3'!S140</f>
        <v>0</v>
      </c>
      <c r="N204" s="547"/>
    </row>
    <row r="205" spans="2:14" ht="13.5" thickBot="1">
      <c r="B205" s="108"/>
      <c r="C205" s="132" t="s">
        <v>84</v>
      </c>
      <c r="D205" s="103"/>
      <c r="E205" s="103"/>
      <c r="F205" s="103"/>
      <c r="G205" s="103"/>
      <c r="H205" s="103"/>
      <c r="I205" s="103"/>
      <c r="J205" s="103"/>
      <c r="K205" s="103"/>
      <c r="L205" s="131"/>
      <c r="M205" s="546">
        <f>'YEAR 3'!S141</f>
        <v>0</v>
      </c>
      <c r="N205" s="547"/>
    </row>
    <row r="206" spans="2:14" ht="13.5" thickBot="1">
      <c r="B206" s="108" t="s">
        <v>85</v>
      </c>
      <c r="C206" s="132" t="s">
        <v>86</v>
      </c>
      <c r="D206" s="103"/>
      <c r="E206" s="103"/>
      <c r="F206" s="103"/>
      <c r="G206" s="103"/>
      <c r="H206" s="103"/>
      <c r="I206" s="103"/>
      <c r="J206" s="103"/>
      <c r="K206" s="103"/>
      <c r="L206" s="103"/>
      <c r="M206" s="560">
        <f>'YEAR 3'!S142</f>
        <v>0</v>
      </c>
      <c r="N206" s="561"/>
    </row>
    <row r="207" spans="2:14" ht="13.5" thickBot="1">
      <c r="B207" s="116" t="s">
        <v>87</v>
      </c>
      <c r="C207" s="133" t="s">
        <v>88</v>
      </c>
      <c r="D207" s="117"/>
      <c r="E207" s="117"/>
      <c r="F207" s="134"/>
      <c r="G207" s="117"/>
      <c r="H207" s="135"/>
      <c r="I207" s="136"/>
      <c r="J207" s="135"/>
      <c r="K207" s="136"/>
      <c r="L207" s="117"/>
      <c r="M207" s="562">
        <f>'YEAR 3'!S155</f>
        <v>0</v>
      </c>
      <c r="N207" s="563"/>
    </row>
    <row r="208" spans="2:14" ht="13.5" thickBot="1">
      <c r="B208" s="108" t="s">
        <v>89</v>
      </c>
      <c r="C208" s="132" t="s">
        <v>153</v>
      </c>
      <c r="D208" s="103"/>
      <c r="E208" s="103"/>
      <c r="F208" s="103"/>
      <c r="G208" s="103"/>
      <c r="H208" s="103"/>
      <c r="I208" s="103"/>
      <c r="J208" s="103"/>
      <c r="K208" s="103"/>
      <c r="L208" s="103"/>
      <c r="M208" s="562">
        <f>'YEAR 3'!S156</f>
        <v>0</v>
      </c>
      <c r="N208" s="563"/>
    </row>
    <row r="209" spans="2:14" ht="12.75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90"/>
      <c r="N209" s="120"/>
    </row>
    <row r="210" spans="2:14" ht="13.5" thickBot="1">
      <c r="B210" s="108" t="s">
        <v>91</v>
      </c>
      <c r="C210" s="103" t="s">
        <v>118</v>
      </c>
      <c r="D210" s="103"/>
      <c r="E210" s="103"/>
      <c r="F210" s="103"/>
      <c r="G210" s="103"/>
      <c r="H210" s="103"/>
      <c r="I210" s="103"/>
      <c r="J210" s="103"/>
      <c r="K210" s="103"/>
      <c r="L210" s="103"/>
      <c r="M210" s="564">
        <f>'YEAR 3'!F161</f>
        <v>0</v>
      </c>
      <c r="N210" s="566"/>
    </row>
    <row r="211" spans="2:14" ht="13.5" thickBo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</row>
    <row r="212" spans="2:14" ht="12.75">
      <c r="B212" s="504" t="s">
        <v>167</v>
      </c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554"/>
      <c r="N212" s="555"/>
    </row>
    <row r="213" spans="2:14" ht="13.5" thickBot="1">
      <c r="B213" s="507" t="s">
        <v>149</v>
      </c>
      <c r="C213" s="556"/>
      <c r="D213" s="556"/>
      <c r="E213" s="556"/>
      <c r="F213" s="556"/>
      <c r="G213" s="556"/>
      <c r="H213" s="556"/>
      <c r="I213" s="556"/>
      <c r="J213" s="556"/>
      <c r="K213" s="556"/>
      <c r="L213" s="556"/>
      <c r="M213" s="556"/>
      <c r="N213" s="557"/>
    </row>
    <row r="214" spans="2:14" ht="13.5" thickBot="1">
      <c r="B214" s="98" t="s">
        <v>56</v>
      </c>
      <c r="C214" s="99"/>
      <c r="D214" s="99"/>
      <c r="E214" s="99"/>
      <c r="F214" s="99"/>
      <c r="G214" s="510">
        <f>'YEAR 4'!H4</f>
      </c>
      <c r="H214" s="511"/>
      <c r="I214" s="511"/>
      <c r="J214" s="511"/>
      <c r="K214" s="511"/>
      <c r="L214" s="512"/>
      <c r="M214" s="558" t="s">
        <v>169</v>
      </c>
      <c r="N214" s="559"/>
    </row>
    <row r="215" spans="2:14" ht="13.5" thickBot="1">
      <c r="B215" s="98" t="s">
        <v>58</v>
      </c>
      <c r="C215" s="99"/>
      <c r="D215" s="99"/>
      <c r="E215" s="516">
        <f>'YEAR 4'!F6</f>
      </c>
      <c r="F215" s="517"/>
      <c r="G215" s="517"/>
      <c r="H215" s="517"/>
      <c r="I215" s="517"/>
      <c r="J215" s="517"/>
      <c r="K215" s="517"/>
      <c r="L215" s="518"/>
      <c r="M215" s="193" t="s">
        <v>57</v>
      </c>
      <c r="N215" s="100"/>
    </row>
    <row r="216" spans="2:14" ht="13.5" thickBot="1">
      <c r="B216" s="102"/>
      <c r="C216" s="103"/>
      <c r="D216" s="103"/>
      <c r="E216" s="519"/>
      <c r="F216" s="520"/>
      <c r="G216" s="520"/>
      <c r="H216" s="520"/>
      <c r="I216" s="520"/>
      <c r="J216" s="520"/>
      <c r="K216" s="520"/>
      <c r="L216" s="521"/>
      <c r="M216" s="194" t="s">
        <v>60</v>
      </c>
      <c r="N216" s="101"/>
    </row>
    <row r="217" spans="2:14" ht="12.75">
      <c r="B217" s="106" t="s">
        <v>61</v>
      </c>
      <c r="C217" s="107" t="s">
        <v>62</v>
      </c>
      <c r="D217" s="107"/>
      <c r="E217" s="107"/>
      <c r="F217" s="107"/>
      <c r="G217" s="107"/>
      <c r="H217" s="107"/>
      <c r="I217" s="107"/>
      <c r="J217" s="529" t="s">
        <v>63</v>
      </c>
      <c r="K217" s="530"/>
      <c r="L217" s="531"/>
      <c r="M217" s="504" t="s">
        <v>64</v>
      </c>
      <c r="N217" s="548"/>
    </row>
    <row r="218" spans="2:14" ht="13.5" thickBot="1">
      <c r="B218" s="108"/>
      <c r="C218" s="109" t="s">
        <v>113</v>
      </c>
      <c r="D218" s="103"/>
      <c r="E218" s="103"/>
      <c r="F218" s="103"/>
      <c r="G218" s="103"/>
      <c r="H218" s="103"/>
      <c r="I218" s="181"/>
      <c r="J218" s="110" t="s">
        <v>65</v>
      </c>
      <c r="K218" s="111" t="s">
        <v>66</v>
      </c>
      <c r="L218" s="112" t="s">
        <v>67</v>
      </c>
      <c r="M218" s="552" t="s">
        <v>142</v>
      </c>
      <c r="N218" s="553"/>
    </row>
    <row r="219" spans="2:14" ht="12.75">
      <c r="B219" s="114"/>
      <c r="C219" s="107">
        <v>1</v>
      </c>
      <c r="D219" s="523">
        <f>'YEAR 4'!D14</f>
      </c>
      <c r="E219" s="524"/>
      <c r="F219" s="524"/>
      <c r="G219" s="524"/>
      <c r="H219" s="525">
        <f>'YEAR 4'!H14</f>
      </c>
      <c r="I219" s="526"/>
      <c r="J219" s="234">
        <f>'YEAR 4'!M14</f>
        <v>0</v>
      </c>
      <c r="K219" s="234">
        <f>'YEAR 4'!O14</f>
        <v>0</v>
      </c>
      <c r="L219" s="234">
        <f>'YEAR 4'!Q14</f>
        <v>0</v>
      </c>
      <c r="M219" s="541">
        <f>'YEAR 4'!S14</f>
        <v>0</v>
      </c>
      <c r="N219" s="542"/>
    </row>
    <row r="220" spans="2:14" ht="12.75">
      <c r="B220" s="106"/>
      <c r="C220" s="107">
        <v>2</v>
      </c>
      <c r="D220" s="499">
        <f>'YEAR 4'!D16</f>
      </c>
      <c r="E220" s="500"/>
      <c r="F220" s="500"/>
      <c r="G220" s="500"/>
      <c r="H220" s="527">
        <f>'YEAR 4'!H16</f>
      </c>
      <c r="I220" s="528"/>
      <c r="J220" s="234">
        <f>'YEAR 4'!M16</f>
        <v>0</v>
      </c>
      <c r="K220" s="234">
        <f>'YEAR 4'!O16</f>
        <v>0</v>
      </c>
      <c r="L220" s="234">
        <f>'YEAR 4'!Q16</f>
        <v>0</v>
      </c>
      <c r="M220" s="541">
        <f>'YEAR 4'!S16</f>
        <v>0</v>
      </c>
      <c r="N220" s="542"/>
    </row>
    <row r="221" spans="2:14" ht="12.75">
      <c r="B221" s="106"/>
      <c r="C221" s="107">
        <v>3</v>
      </c>
      <c r="D221" s="499">
        <f>'YEAR 4'!D18</f>
      </c>
      <c r="E221" s="500"/>
      <c r="F221" s="500"/>
      <c r="G221" s="500"/>
      <c r="H221" s="527">
        <f>'YEAR 4'!H18</f>
      </c>
      <c r="I221" s="528"/>
      <c r="J221" s="234">
        <f>'YEAR 4'!M18</f>
        <v>0</v>
      </c>
      <c r="K221" s="234">
        <f>'YEAR 4'!O18</f>
        <v>0</v>
      </c>
      <c r="L221" s="234">
        <f>'YEAR 4'!Q18</f>
        <v>0</v>
      </c>
      <c r="M221" s="541">
        <f>'YEAR 4'!S18</f>
        <v>0</v>
      </c>
      <c r="N221" s="542"/>
    </row>
    <row r="222" spans="2:14" ht="12.75">
      <c r="B222" s="106"/>
      <c r="C222" s="107">
        <v>4</v>
      </c>
      <c r="D222" s="499">
        <f>'YEAR 4'!D20</f>
      </c>
      <c r="E222" s="500"/>
      <c r="F222" s="500"/>
      <c r="G222" s="500"/>
      <c r="H222" s="527">
        <f>'YEAR 4'!H20</f>
      </c>
      <c r="I222" s="528"/>
      <c r="J222" s="234">
        <f>'YEAR 4'!M20</f>
        <v>0</v>
      </c>
      <c r="K222" s="234">
        <f>'YEAR 4'!O20</f>
        <v>0</v>
      </c>
      <c r="L222" s="234">
        <f>'YEAR 4'!Q20</f>
        <v>0</v>
      </c>
      <c r="M222" s="541">
        <f>'YEAR 4'!S20</f>
        <v>0</v>
      </c>
      <c r="N222" s="542"/>
    </row>
    <row r="223" spans="2:14" ht="12.75">
      <c r="B223" s="106"/>
      <c r="C223" s="107">
        <v>5</v>
      </c>
      <c r="D223" s="499">
        <f>'YEAR 4'!D22</f>
      </c>
      <c r="E223" s="500"/>
      <c r="F223" s="500"/>
      <c r="G223" s="500"/>
      <c r="H223" s="527">
        <f>'YEAR 4'!H22</f>
      </c>
      <c r="I223" s="528"/>
      <c r="J223" s="234">
        <f>'YEAR 4'!M22</f>
        <v>0</v>
      </c>
      <c r="K223" s="234">
        <f>'YEAR 4'!O22</f>
        <v>0</v>
      </c>
      <c r="L223" s="234">
        <f>'YEAR 4'!Q22</f>
        <v>0</v>
      </c>
      <c r="M223" s="541">
        <f>'YEAR 4'!S22</f>
        <v>0</v>
      </c>
      <c r="N223" s="542"/>
    </row>
    <row r="224" spans="2:14" ht="12.75">
      <c r="B224" s="106"/>
      <c r="C224" s="107">
        <v>6</v>
      </c>
      <c r="D224" s="499">
        <f>'YEAR 4'!D24</f>
      </c>
      <c r="E224" s="500"/>
      <c r="F224" s="500"/>
      <c r="G224" s="500"/>
      <c r="H224" s="527">
        <f>'YEAR 4'!H24</f>
      </c>
      <c r="I224" s="528"/>
      <c r="J224" s="234">
        <f>'YEAR 4'!M24</f>
        <v>0</v>
      </c>
      <c r="K224" s="234">
        <f>'YEAR 4'!O24</f>
        <v>0</v>
      </c>
      <c r="L224" s="234">
        <f>'YEAR 4'!Q24</f>
        <v>0</v>
      </c>
      <c r="M224" s="541">
        <f>'YEAR 4'!S24</f>
        <v>0</v>
      </c>
      <c r="N224" s="542"/>
    </row>
    <row r="225" spans="2:14" ht="12.75">
      <c r="B225" s="106"/>
      <c r="C225" s="107">
        <v>7</v>
      </c>
      <c r="D225" s="499">
        <f>'YEAR 4'!D26</f>
      </c>
      <c r="E225" s="500"/>
      <c r="F225" s="500"/>
      <c r="G225" s="500"/>
      <c r="H225" s="527">
        <f>'YEAR 4'!H26</f>
      </c>
      <c r="I225" s="528"/>
      <c r="J225" s="234">
        <f>'YEAR 4'!M26</f>
        <v>0</v>
      </c>
      <c r="K225" s="234">
        <f>'YEAR 4'!O26</f>
        <v>0</v>
      </c>
      <c r="L225" s="234">
        <f>'YEAR 4'!Q26</f>
        <v>0</v>
      </c>
      <c r="M225" s="541">
        <f>'YEAR 4'!S26</f>
        <v>0</v>
      </c>
      <c r="N225" s="542"/>
    </row>
    <row r="226" spans="2:14" ht="12.75">
      <c r="B226" s="106"/>
      <c r="C226" s="107">
        <v>8</v>
      </c>
      <c r="D226" s="499">
        <f>'YEAR 4'!D28</f>
      </c>
      <c r="E226" s="500"/>
      <c r="F226" s="500"/>
      <c r="G226" s="500"/>
      <c r="H226" s="527">
        <f>'YEAR 4'!H28</f>
      </c>
      <c r="I226" s="528"/>
      <c r="J226" s="234">
        <f>'YEAR 4'!M28</f>
        <v>0</v>
      </c>
      <c r="K226" s="234">
        <f>'YEAR 4'!O28</f>
        <v>0</v>
      </c>
      <c r="L226" s="234">
        <f>'YEAR 4'!Q28</f>
        <v>0</v>
      </c>
      <c r="M226" s="541">
        <f>'YEAR 4'!S28</f>
        <v>0</v>
      </c>
      <c r="N226" s="542"/>
    </row>
    <row r="227" spans="2:14" ht="12.75">
      <c r="B227" s="106"/>
      <c r="C227" s="107">
        <v>9</v>
      </c>
      <c r="D227" s="536">
        <f>'YEAR 4'!D30</f>
      </c>
      <c r="E227" s="500"/>
      <c r="F227" s="500"/>
      <c r="G227" s="500"/>
      <c r="H227" s="527">
        <f>'YEAR 4'!H30</f>
      </c>
      <c r="I227" s="528"/>
      <c r="J227" s="234">
        <f>'YEAR 4'!M30</f>
        <v>0</v>
      </c>
      <c r="K227" s="234">
        <f>'YEAR 4'!O30</f>
        <v>0</v>
      </c>
      <c r="L227" s="234">
        <f>'YEAR 4'!Q30</f>
        <v>0</v>
      </c>
      <c r="M227" s="541">
        <f>'YEAR 4'!S30</f>
        <v>0</v>
      </c>
      <c r="N227" s="542"/>
    </row>
    <row r="228" spans="2:14" ht="12.75">
      <c r="B228" s="539">
        <v>10</v>
      </c>
      <c r="C228" s="391"/>
      <c r="D228" s="499" t="s">
        <v>115</v>
      </c>
      <c r="E228" s="500"/>
      <c r="F228" s="500"/>
      <c r="G228" s="187">
        <f>'YEAR 4'!D32</f>
        <v>0</v>
      </c>
      <c r="H228" s="527"/>
      <c r="I228" s="528"/>
      <c r="J228" s="184"/>
      <c r="K228" s="186"/>
      <c r="L228" s="185"/>
      <c r="M228" s="541">
        <f>'YEAR 4'!S32</f>
        <v>0</v>
      </c>
      <c r="N228" s="542"/>
    </row>
    <row r="229" spans="2:14" ht="13.5" thickBot="1">
      <c r="B229" s="108"/>
      <c r="C229" s="107"/>
      <c r="D229" s="140">
        <f>'YEAR 4'!C58</f>
        <v>0</v>
      </c>
      <c r="E229" s="123" t="s">
        <v>155</v>
      </c>
      <c r="F229" s="107"/>
      <c r="G229" s="107"/>
      <c r="H229" s="107"/>
      <c r="I229" s="129"/>
      <c r="J229" s="234">
        <f>'YEAR 4'!M33</f>
        <v>0</v>
      </c>
      <c r="K229" s="234">
        <f>'YEAR 4'!O33</f>
        <v>0</v>
      </c>
      <c r="L229" s="234">
        <f>'YEAR 4'!Q33</f>
        <v>0</v>
      </c>
      <c r="M229" s="541">
        <f>'YEAR 4'!S33</f>
        <v>0</v>
      </c>
      <c r="N229" s="542"/>
    </row>
    <row r="230" spans="2:14" ht="13.5" thickBot="1">
      <c r="B230" s="116" t="s">
        <v>71</v>
      </c>
      <c r="C230" s="117" t="s">
        <v>72</v>
      </c>
      <c r="D230" s="117"/>
      <c r="E230" s="117"/>
      <c r="F230" s="117"/>
      <c r="G230" s="117"/>
      <c r="H230" s="117"/>
      <c r="I230" s="118"/>
      <c r="J230" s="119"/>
      <c r="K230" s="119"/>
      <c r="L230" s="119"/>
      <c r="M230" s="119"/>
      <c r="N230" s="248"/>
    </row>
    <row r="231" spans="2:14" ht="13.5" thickBot="1">
      <c r="B231" s="114"/>
      <c r="C231" s="107">
        <v>1</v>
      </c>
      <c r="D231" s="140">
        <f>'YEAR 4'!C60</f>
        <v>0</v>
      </c>
      <c r="E231" s="121" t="s">
        <v>5</v>
      </c>
      <c r="F231" s="122"/>
      <c r="G231" s="122"/>
      <c r="H231" s="122"/>
      <c r="I231" s="122"/>
      <c r="J231" s="138">
        <f>'YEAR 4'!M41</f>
        <v>0</v>
      </c>
      <c r="K231" s="138">
        <f>'YEAR 4'!O41</f>
        <v>0</v>
      </c>
      <c r="L231" s="138">
        <f>'YEAR 4'!Q41</f>
        <v>0</v>
      </c>
      <c r="M231" s="541">
        <f>'YEAR 4'!S41</f>
        <v>0</v>
      </c>
      <c r="N231" s="542"/>
    </row>
    <row r="232" spans="2:14" ht="13.5" thickBot="1">
      <c r="B232" s="106"/>
      <c r="C232" s="107">
        <v>2</v>
      </c>
      <c r="D232" s="140">
        <f>'YEAR 4'!C62</f>
        <v>0</v>
      </c>
      <c r="E232" s="358" t="s">
        <v>185</v>
      </c>
      <c r="F232" s="115"/>
      <c r="G232" s="115"/>
      <c r="H232" s="115"/>
      <c r="I232" s="115"/>
      <c r="J232" s="138">
        <f>'YEAR 4'!M43</f>
        <v>0</v>
      </c>
      <c r="K232" s="138">
        <f>'YEAR 4'!O43</f>
        <v>0</v>
      </c>
      <c r="L232" s="138">
        <f>'YEAR 4'!Q43</f>
        <v>0</v>
      </c>
      <c r="M232" s="541">
        <f>'YEAR 4'!S43</f>
        <v>0</v>
      </c>
      <c r="N232" s="542"/>
    </row>
    <row r="233" spans="2:14" ht="13.5" thickBot="1">
      <c r="B233" s="106"/>
      <c r="C233" s="107">
        <v>4</v>
      </c>
      <c r="D233" s="140">
        <f>'YEAR 4'!C64</f>
        <v>0</v>
      </c>
      <c r="E233" s="540" t="s">
        <v>6</v>
      </c>
      <c r="F233" s="411"/>
      <c r="G233" s="411"/>
      <c r="H233" s="411"/>
      <c r="I233" s="411"/>
      <c r="J233" s="411"/>
      <c r="K233" s="411"/>
      <c r="L233" s="538"/>
      <c r="M233" s="541">
        <f>'YEAR 4'!S47</f>
        <v>0</v>
      </c>
      <c r="N233" s="542"/>
    </row>
    <row r="234" spans="2:14" ht="13.5" thickBot="1">
      <c r="B234" s="106"/>
      <c r="C234" s="107">
        <v>5</v>
      </c>
      <c r="D234" s="140">
        <f>'YEAR 4'!C66</f>
        <v>0</v>
      </c>
      <c r="E234" s="357" t="s">
        <v>182</v>
      </c>
      <c r="F234" s="90"/>
      <c r="G234" s="90"/>
      <c r="H234" s="90"/>
      <c r="I234" s="90"/>
      <c r="J234" s="90"/>
      <c r="K234" s="90"/>
      <c r="L234" s="142"/>
      <c r="M234" s="541">
        <f>'YEAR 4'!S49</f>
        <v>0</v>
      </c>
      <c r="N234" s="542"/>
    </row>
    <row r="235" spans="2:14" ht="13.5" thickBot="1">
      <c r="B235" s="106"/>
      <c r="C235" s="107">
        <v>7</v>
      </c>
      <c r="D235" s="140">
        <f>'YEAR 4'!C68</f>
        <v>0</v>
      </c>
      <c r="E235" s="537" t="s">
        <v>184</v>
      </c>
      <c r="F235" s="411"/>
      <c r="G235" s="411"/>
      <c r="H235" s="411"/>
      <c r="I235" s="411"/>
      <c r="J235" s="411"/>
      <c r="K235" s="411"/>
      <c r="L235" s="538"/>
      <c r="M235" s="541">
        <f>'YEAR 4'!S51</f>
        <v>0</v>
      </c>
      <c r="N235" s="542"/>
    </row>
    <row r="236" spans="2:14" ht="13.5" thickBot="1">
      <c r="B236" s="108"/>
      <c r="C236" s="123" t="s">
        <v>152</v>
      </c>
      <c r="D236" s="107"/>
      <c r="E236" s="103"/>
      <c r="F236" s="103"/>
      <c r="G236" s="103"/>
      <c r="H236" s="103"/>
      <c r="I236" s="103"/>
      <c r="J236" s="103"/>
      <c r="K236" s="103"/>
      <c r="L236" s="131"/>
      <c r="M236" s="564">
        <f>'YEAR 4'!S52</f>
        <v>0</v>
      </c>
      <c r="N236" s="565"/>
    </row>
    <row r="237" spans="2:14" ht="12.75">
      <c r="B237" s="114" t="s">
        <v>73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124"/>
      <c r="M237" s="546">
        <f>'YEAR 4'!S70</f>
        <v>0</v>
      </c>
      <c r="N237" s="547"/>
    </row>
    <row r="238" spans="2:14" ht="13.5" thickBot="1">
      <c r="B238" s="125"/>
      <c r="C238" s="126" t="s">
        <v>74</v>
      </c>
      <c r="D238" s="127"/>
      <c r="E238" s="127"/>
      <c r="F238" s="127"/>
      <c r="G238" s="127"/>
      <c r="H238" s="127"/>
      <c r="I238" s="127"/>
      <c r="J238" s="127"/>
      <c r="K238" s="127"/>
      <c r="L238" s="128"/>
      <c r="M238" s="564">
        <f>'YEAR 4'!S71</f>
        <v>0</v>
      </c>
      <c r="N238" s="565"/>
    </row>
    <row r="239" spans="2:14" ht="12.75">
      <c r="B239" s="106" t="s">
        <v>75</v>
      </c>
      <c r="C239" s="123" t="s">
        <v>76</v>
      </c>
      <c r="D239" s="107"/>
      <c r="E239" s="107"/>
      <c r="F239" s="107"/>
      <c r="G239" s="107"/>
      <c r="H239" s="107"/>
      <c r="I239" s="107"/>
      <c r="J239" s="107"/>
      <c r="K239" s="107"/>
      <c r="L239" s="129"/>
      <c r="M239" s="573">
        <f>'YEAR 4'!S94</f>
        <v>0</v>
      </c>
      <c r="N239" s="574"/>
    </row>
    <row r="240" spans="2:14" ht="13.5" thickBot="1">
      <c r="B240" s="108"/>
      <c r="C240" s="130"/>
      <c r="D240" s="103"/>
      <c r="E240" s="103"/>
      <c r="F240" s="103" t="s">
        <v>77</v>
      </c>
      <c r="G240" s="103"/>
      <c r="H240" s="103"/>
      <c r="I240" s="103"/>
      <c r="J240" s="103"/>
      <c r="K240" s="103"/>
      <c r="L240" s="131"/>
      <c r="M240" s="572"/>
      <c r="N240" s="498"/>
    </row>
    <row r="241" spans="2:14" ht="12.75">
      <c r="B241" s="106" t="s">
        <v>78</v>
      </c>
      <c r="C241" s="107" t="s">
        <v>2</v>
      </c>
      <c r="D241" s="107"/>
      <c r="E241" s="107"/>
      <c r="F241" s="107"/>
      <c r="G241" s="107"/>
      <c r="H241" s="107"/>
      <c r="I241" s="107"/>
      <c r="J241" s="107"/>
      <c r="K241" s="107"/>
      <c r="L241" s="107"/>
      <c r="M241" s="190"/>
      <c r="N241" s="253"/>
    </row>
    <row r="242" spans="2:14" ht="12.75">
      <c r="B242" s="106"/>
      <c r="C242" s="107">
        <v>1</v>
      </c>
      <c r="D242" s="107" t="s">
        <v>79</v>
      </c>
      <c r="E242" s="107"/>
      <c r="F242" s="107"/>
      <c r="G242" s="107"/>
      <c r="H242" s="107"/>
      <c r="I242" s="107"/>
      <c r="J242" s="107"/>
      <c r="K242" s="107"/>
      <c r="L242" s="107"/>
      <c r="M242" s="546">
        <f>'YEAR 4'!S102</f>
        <v>0</v>
      </c>
      <c r="N242" s="547"/>
    </row>
    <row r="243" spans="2:14" ht="13.5" thickBot="1">
      <c r="B243" s="108"/>
      <c r="C243" s="103">
        <v>2</v>
      </c>
      <c r="D243" s="103" t="s">
        <v>22</v>
      </c>
      <c r="E243" s="103"/>
      <c r="F243" s="103"/>
      <c r="G243" s="103"/>
      <c r="H243" s="103"/>
      <c r="I243" s="103"/>
      <c r="J243" s="103"/>
      <c r="K243" s="103"/>
      <c r="L243" s="103"/>
      <c r="M243" s="564">
        <f>'YEAR 4'!S104</f>
        <v>0</v>
      </c>
      <c r="N243" s="565"/>
    </row>
    <row r="244" spans="2:14" ht="12.75">
      <c r="B244" s="106" t="s">
        <v>80</v>
      </c>
      <c r="C244" s="107" t="s">
        <v>156</v>
      </c>
      <c r="D244" s="107"/>
      <c r="E244" s="107"/>
      <c r="F244" s="107"/>
      <c r="G244" s="107"/>
      <c r="H244" s="107"/>
      <c r="I244" s="107"/>
      <c r="J244" s="107"/>
      <c r="K244" s="107"/>
      <c r="L244" s="107"/>
      <c r="M244" s="184"/>
      <c r="N244" s="253"/>
    </row>
    <row r="245" spans="2:14" ht="12.75">
      <c r="B245" s="106"/>
      <c r="C245" s="107">
        <v>1</v>
      </c>
      <c r="D245" s="107" t="s">
        <v>23</v>
      </c>
      <c r="E245" s="107"/>
      <c r="F245" s="107"/>
      <c r="G245" s="107"/>
      <c r="H245" s="107"/>
      <c r="I245" s="107"/>
      <c r="J245" s="107"/>
      <c r="K245" s="107"/>
      <c r="L245" s="107"/>
      <c r="M245" s="546">
        <f>'YEAR 4'!S113</f>
        <v>0</v>
      </c>
      <c r="N245" s="547"/>
    </row>
    <row r="246" spans="2:14" ht="12.75">
      <c r="B246" s="106"/>
      <c r="C246" s="107">
        <v>2</v>
      </c>
      <c r="D246" s="107" t="s">
        <v>2</v>
      </c>
      <c r="E246" s="107"/>
      <c r="F246" s="107"/>
      <c r="G246" s="107"/>
      <c r="H246" s="107"/>
      <c r="I246" s="107"/>
      <c r="J246" s="107"/>
      <c r="K246" s="107"/>
      <c r="L246" s="107"/>
      <c r="M246" s="546">
        <f>'YEAR 4'!S115</f>
        <v>0</v>
      </c>
      <c r="N246" s="547"/>
    </row>
    <row r="247" spans="2:14" ht="12.75">
      <c r="B247" s="106"/>
      <c r="C247" s="107">
        <v>3</v>
      </c>
      <c r="D247" s="107" t="s">
        <v>24</v>
      </c>
      <c r="E247" s="107"/>
      <c r="F247" s="107"/>
      <c r="G247" s="107"/>
      <c r="H247" s="107"/>
      <c r="I247" s="107"/>
      <c r="J247" s="107"/>
      <c r="K247" s="107"/>
      <c r="L247" s="107"/>
      <c r="M247" s="546">
        <f>'YEAR 4'!S117</f>
        <v>0</v>
      </c>
      <c r="N247" s="547"/>
    </row>
    <row r="248" spans="2:14" ht="13.5" thickBot="1">
      <c r="B248" s="108"/>
      <c r="C248" s="103">
        <v>4</v>
      </c>
      <c r="D248" s="103" t="s">
        <v>3</v>
      </c>
      <c r="E248" s="103"/>
      <c r="F248" s="103"/>
      <c r="G248" s="103"/>
      <c r="H248" s="103"/>
      <c r="I248" s="103"/>
      <c r="J248" s="103"/>
      <c r="K248" s="103"/>
      <c r="L248" s="103"/>
      <c r="M248" s="564">
        <f>'YEAR 4'!S119</f>
        <v>0</v>
      </c>
      <c r="N248" s="565"/>
    </row>
    <row r="249" spans="2:14" ht="12.75">
      <c r="B249" s="106" t="s">
        <v>81</v>
      </c>
      <c r="C249" s="107" t="s">
        <v>82</v>
      </c>
      <c r="D249" s="107"/>
      <c r="E249" s="107"/>
      <c r="F249" s="107"/>
      <c r="G249" s="107"/>
      <c r="H249" s="107"/>
      <c r="I249" s="107"/>
      <c r="J249" s="107"/>
      <c r="K249" s="107"/>
      <c r="L249" s="107"/>
      <c r="M249" s="184"/>
      <c r="N249" s="254"/>
    </row>
    <row r="250" spans="2:14" ht="12.75">
      <c r="B250" s="106"/>
      <c r="C250" s="107">
        <v>1</v>
      </c>
      <c r="D250" s="107" t="s">
        <v>25</v>
      </c>
      <c r="E250" s="107"/>
      <c r="F250" s="107"/>
      <c r="G250" s="107"/>
      <c r="H250" s="107"/>
      <c r="I250" s="107"/>
      <c r="J250" s="107"/>
      <c r="K250" s="107"/>
      <c r="L250" s="107"/>
      <c r="M250" s="546">
        <f>'YEAR 4'!S128</f>
        <v>0</v>
      </c>
      <c r="N250" s="547"/>
    </row>
    <row r="251" spans="2:14" ht="12.75">
      <c r="B251" s="106"/>
      <c r="C251" s="107">
        <v>2</v>
      </c>
      <c r="D251" s="107" t="s">
        <v>26</v>
      </c>
      <c r="E251" s="107"/>
      <c r="F251" s="107"/>
      <c r="G251" s="107"/>
      <c r="H251" s="107"/>
      <c r="I251" s="107"/>
      <c r="J251" s="107"/>
      <c r="K251" s="107"/>
      <c r="L251" s="107"/>
      <c r="M251" s="546">
        <f>'YEAR 4'!S130</f>
        <v>0</v>
      </c>
      <c r="N251" s="547"/>
    </row>
    <row r="252" spans="2:14" ht="12.75">
      <c r="B252" s="106"/>
      <c r="C252" s="107">
        <v>3</v>
      </c>
      <c r="D252" s="107" t="s">
        <v>27</v>
      </c>
      <c r="E252" s="107"/>
      <c r="F252" s="107"/>
      <c r="G252" s="107"/>
      <c r="H252" s="107"/>
      <c r="I252" s="107"/>
      <c r="J252" s="107"/>
      <c r="K252" s="107"/>
      <c r="L252" s="107"/>
      <c r="M252" s="546">
        <f>'YEAR 4'!S132</f>
        <v>0</v>
      </c>
      <c r="N252" s="547"/>
    </row>
    <row r="253" spans="2:14" ht="12.75">
      <c r="B253" s="106"/>
      <c r="C253" s="107">
        <v>4</v>
      </c>
      <c r="D253" s="107" t="s">
        <v>28</v>
      </c>
      <c r="E253" s="107"/>
      <c r="F253" s="107"/>
      <c r="G253" s="107"/>
      <c r="H253" s="107"/>
      <c r="I253" s="107"/>
      <c r="J253" s="107"/>
      <c r="K253" s="107"/>
      <c r="L253" s="107"/>
      <c r="M253" s="546">
        <f>'YEAR 4'!S134</f>
        <v>0</v>
      </c>
      <c r="N253" s="547"/>
    </row>
    <row r="254" spans="2:14" ht="12.75">
      <c r="B254" s="106"/>
      <c r="C254" s="107">
        <v>5</v>
      </c>
      <c r="D254" s="107" t="s">
        <v>31</v>
      </c>
      <c r="E254" s="107"/>
      <c r="F254" s="107"/>
      <c r="G254" s="107"/>
      <c r="H254" s="107"/>
      <c r="I254" s="107"/>
      <c r="J254" s="107"/>
      <c r="K254" s="107"/>
      <c r="L254" s="107"/>
      <c r="M254" s="546">
        <f>'YEAR 4'!S136</f>
        <v>0</v>
      </c>
      <c r="N254" s="547"/>
    </row>
    <row r="255" spans="2:14" ht="12.75">
      <c r="B255" s="106"/>
      <c r="C255" s="107">
        <v>6</v>
      </c>
      <c r="D255" s="107" t="s">
        <v>83</v>
      </c>
      <c r="E255" s="107"/>
      <c r="F255" s="107"/>
      <c r="G255" s="107"/>
      <c r="H255" s="107"/>
      <c r="I255" s="107"/>
      <c r="J255" s="107"/>
      <c r="K255" s="107"/>
      <c r="L255" s="107"/>
      <c r="M255" s="546">
        <f>'YEAR 4'!S138</f>
        <v>0</v>
      </c>
      <c r="N255" s="547"/>
    </row>
    <row r="256" spans="2:14" ht="12.75">
      <c r="B256" s="106"/>
      <c r="C256" s="107">
        <v>7</v>
      </c>
      <c r="D256" s="107" t="s">
        <v>3</v>
      </c>
      <c r="E256" s="107"/>
      <c r="F256" s="107"/>
      <c r="G256" s="107"/>
      <c r="H256" s="107"/>
      <c r="I256" s="107"/>
      <c r="J256" s="107"/>
      <c r="K256" s="107"/>
      <c r="L256" s="107"/>
      <c r="M256" s="546">
        <f>'YEAR 4'!S140</f>
        <v>0</v>
      </c>
      <c r="N256" s="547"/>
    </row>
    <row r="257" spans="2:14" ht="13.5" thickBot="1">
      <c r="B257" s="108"/>
      <c r="C257" s="132" t="s">
        <v>84</v>
      </c>
      <c r="D257" s="103"/>
      <c r="E257" s="103"/>
      <c r="F257" s="103"/>
      <c r="G257" s="103"/>
      <c r="H257" s="103"/>
      <c r="I257" s="103"/>
      <c r="J257" s="103"/>
      <c r="K257" s="103"/>
      <c r="L257" s="131"/>
      <c r="M257" s="546">
        <f>'YEAR 4'!S141</f>
        <v>0</v>
      </c>
      <c r="N257" s="547"/>
    </row>
    <row r="258" spans="2:14" ht="13.5" thickBot="1">
      <c r="B258" s="108" t="s">
        <v>85</v>
      </c>
      <c r="C258" s="132" t="s">
        <v>86</v>
      </c>
      <c r="D258" s="103"/>
      <c r="E258" s="103"/>
      <c r="F258" s="103"/>
      <c r="G258" s="103"/>
      <c r="H258" s="103"/>
      <c r="I258" s="103"/>
      <c r="J258" s="103"/>
      <c r="K258" s="103"/>
      <c r="L258" s="103"/>
      <c r="M258" s="560">
        <f>'YEAR 4'!S142</f>
        <v>0</v>
      </c>
      <c r="N258" s="561"/>
    </row>
    <row r="259" spans="2:14" ht="13.5" thickBot="1">
      <c r="B259" s="116" t="s">
        <v>87</v>
      </c>
      <c r="C259" s="133" t="s">
        <v>88</v>
      </c>
      <c r="D259" s="117"/>
      <c r="E259" s="117"/>
      <c r="F259" s="134"/>
      <c r="G259" s="117"/>
      <c r="H259" s="135"/>
      <c r="I259" s="136"/>
      <c r="J259" s="135"/>
      <c r="K259" s="136"/>
      <c r="L259" s="117"/>
      <c r="M259" s="562">
        <f>'YEAR 4'!S155</f>
        <v>0</v>
      </c>
      <c r="N259" s="563"/>
    </row>
    <row r="260" spans="2:14" ht="13.5" thickBot="1">
      <c r="B260" s="108" t="s">
        <v>89</v>
      </c>
      <c r="C260" s="132" t="s">
        <v>153</v>
      </c>
      <c r="D260" s="103"/>
      <c r="E260" s="103"/>
      <c r="F260" s="103"/>
      <c r="G260" s="103"/>
      <c r="H260" s="103"/>
      <c r="I260" s="103"/>
      <c r="J260" s="103"/>
      <c r="K260" s="103"/>
      <c r="L260" s="103"/>
      <c r="M260" s="562">
        <f>'YEAR 4'!S156</f>
        <v>0</v>
      </c>
      <c r="N260" s="563"/>
    </row>
    <row r="261" spans="2:14" ht="12.75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90"/>
      <c r="N261" s="120"/>
    </row>
    <row r="262" spans="2:14" ht="13.5" thickBot="1">
      <c r="B262" s="108" t="s">
        <v>91</v>
      </c>
      <c r="C262" s="103" t="s">
        <v>118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564">
        <f>'YEAR 4'!F161</f>
        <v>0</v>
      </c>
      <c r="N262" s="566"/>
    </row>
    <row r="263" ht="13.5" thickBot="1"/>
    <row r="264" spans="2:14" ht="12.75">
      <c r="B264" s="504" t="s">
        <v>167</v>
      </c>
      <c r="C264" s="554"/>
      <c r="D264" s="554"/>
      <c r="E264" s="554"/>
      <c r="F264" s="554"/>
      <c r="G264" s="554"/>
      <c r="H264" s="554"/>
      <c r="I264" s="554"/>
      <c r="J264" s="554"/>
      <c r="K264" s="554"/>
      <c r="L264" s="554"/>
      <c r="M264" s="554"/>
      <c r="N264" s="555"/>
    </row>
    <row r="265" spans="2:14" ht="13.5" thickBot="1">
      <c r="B265" s="507" t="s">
        <v>150</v>
      </c>
      <c r="C265" s="556"/>
      <c r="D265" s="556"/>
      <c r="E265" s="556"/>
      <c r="F265" s="556"/>
      <c r="G265" s="556"/>
      <c r="H265" s="556"/>
      <c r="I265" s="556"/>
      <c r="J265" s="556"/>
      <c r="K265" s="556"/>
      <c r="L265" s="556"/>
      <c r="M265" s="556"/>
      <c r="N265" s="557"/>
    </row>
    <row r="266" spans="2:14" ht="13.5" thickBot="1">
      <c r="B266" s="98" t="s">
        <v>56</v>
      </c>
      <c r="C266" s="99"/>
      <c r="D266" s="99"/>
      <c r="E266" s="99"/>
      <c r="F266" s="99"/>
      <c r="G266" s="510">
        <f>'YEAR 5'!H4</f>
      </c>
      <c r="H266" s="511"/>
      <c r="I266" s="511"/>
      <c r="J266" s="511"/>
      <c r="K266" s="511"/>
      <c r="L266" s="512"/>
      <c r="M266" s="558" t="s">
        <v>169</v>
      </c>
      <c r="N266" s="559"/>
    </row>
    <row r="267" spans="2:14" ht="13.5" thickBot="1">
      <c r="B267" s="98" t="s">
        <v>58</v>
      </c>
      <c r="C267" s="99"/>
      <c r="D267" s="99"/>
      <c r="E267" s="516">
        <f>'YEAR 5'!F6</f>
      </c>
      <c r="F267" s="517"/>
      <c r="G267" s="517"/>
      <c r="H267" s="517"/>
      <c r="I267" s="517"/>
      <c r="J267" s="517"/>
      <c r="K267" s="517"/>
      <c r="L267" s="518"/>
      <c r="M267" s="193" t="s">
        <v>57</v>
      </c>
      <c r="N267" s="100"/>
    </row>
    <row r="268" spans="2:14" ht="13.5" thickBot="1">
      <c r="B268" s="102"/>
      <c r="C268" s="103"/>
      <c r="D268" s="103"/>
      <c r="E268" s="519"/>
      <c r="F268" s="520"/>
      <c r="G268" s="520"/>
      <c r="H268" s="520"/>
      <c r="I268" s="520"/>
      <c r="J268" s="520"/>
      <c r="K268" s="520"/>
      <c r="L268" s="521"/>
      <c r="M268" s="194" t="s">
        <v>60</v>
      </c>
      <c r="N268" s="101"/>
    </row>
    <row r="269" spans="2:14" ht="12.75">
      <c r="B269" s="106" t="s">
        <v>61</v>
      </c>
      <c r="C269" s="107" t="s">
        <v>62</v>
      </c>
      <c r="D269" s="107"/>
      <c r="E269" s="107"/>
      <c r="F269" s="107"/>
      <c r="G269" s="107"/>
      <c r="H269" s="107"/>
      <c r="I269" s="107"/>
      <c r="J269" s="529" t="s">
        <v>63</v>
      </c>
      <c r="K269" s="530"/>
      <c r="L269" s="531"/>
      <c r="M269" s="504" t="s">
        <v>64</v>
      </c>
      <c r="N269" s="548"/>
    </row>
    <row r="270" spans="2:14" ht="13.5" thickBot="1">
      <c r="B270" s="108"/>
      <c r="C270" s="109" t="s">
        <v>113</v>
      </c>
      <c r="D270" s="103"/>
      <c r="E270" s="103"/>
      <c r="F270" s="103"/>
      <c r="G270" s="103"/>
      <c r="H270" s="103"/>
      <c r="I270" s="181"/>
      <c r="J270" s="110" t="s">
        <v>65</v>
      </c>
      <c r="K270" s="111" t="s">
        <v>66</v>
      </c>
      <c r="L270" s="112" t="s">
        <v>67</v>
      </c>
      <c r="M270" s="552" t="s">
        <v>141</v>
      </c>
      <c r="N270" s="553"/>
    </row>
    <row r="271" spans="2:14" ht="12.75">
      <c r="B271" s="114"/>
      <c r="C271" s="107">
        <v>1</v>
      </c>
      <c r="D271" s="523">
        <f>'YEAR 5'!D14</f>
      </c>
      <c r="E271" s="524"/>
      <c r="F271" s="524"/>
      <c r="G271" s="524"/>
      <c r="H271" s="525">
        <f>'YEAR 5'!H14</f>
      </c>
      <c r="I271" s="526"/>
      <c r="J271" s="234">
        <f>'YEAR 5'!M14</f>
        <v>0</v>
      </c>
      <c r="K271" s="234">
        <f>'YEAR 5'!O14</f>
        <v>0</v>
      </c>
      <c r="L271" s="234">
        <f>'YEAR 5'!Q14</f>
        <v>0</v>
      </c>
      <c r="M271" s="541">
        <f>'YEAR 5'!S14</f>
        <v>0</v>
      </c>
      <c r="N271" s="542"/>
    </row>
    <row r="272" spans="2:14" ht="12.75">
      <c r="B272" s="106"/>
      <c r="C272" s="107">
        <v>2</v>
      </c>
      <c r="D272" s="499">
        <f>'YEAR 5'!D16</f>
      </c>
      <c r="E272" s="500"/>
      <c r="F272" s="500"/>
      <c r="G272" s="500"/>
      <c r="H272" s="527">
        <f>'YEAR 5'!H16</f>
      </c>
      <c r="I272" s="528"/>
      <c r="J272" s="234">
        <f>'YEAR 5'!M16</f>
        <v>0</v>
      </c>
      <c r="K272" s="234">
        <f>'YEAR 5'!O16</f>
        <v>0</v>
      </c>
      <c r="L272" s="234">
        <f>'YEAR 5'!Q16</f>
        <v>0</v>
      </c>
      <c r="M272" s="541">
        <f>'YEAR 5'!S16</f>
        <v>0</v>
      </c>
      <c r="N272" s="542"/>
    </row>
    <row r="273" spans="2:14" ht="12.75">
      <c r="B273" s="106"/>
      <c r="C273" s="107">
        <v>3</v>
      </c>
      <c r="D273" s="499">
        <f>'YEAR 5'!D18</f>
      </c>
      <c r="E273" s="500"/>
      <c r="F273" s="500"/>
      <c r="G273" s="500"/>
      <c r="H273" s="527">
        <f>'YEAR 5'!H18</f>
      </c>
      <c r="I273" s="528"/>
      <c r="J273" s="234">
        <f>'YEAR 5'!M18</f>
        <v>0</v>
      </c>
      <c r="K273" s="234">
        <f>'YEAR 5'!O18</f>
        <v>0</v>
      </c>
      <c r="L273" s="234">
        <f>'YEAR 5'!Q18</f>
        <v>0</v>
      </c>
      <c r="M273" s="541">
        <f>'YEAR 5'!S18</f>
        <v>0</v>
      </c>
      <c r="N273" s="542"/>
    </row>
    <row r="274" spans="2:14" ht="12.75">
      <c r="B274" s="106"/>
      <c r="C274" s="107">
        <v>4</v>
      </c>
      <c r="D274" s="499">
        <f>'YEAR 5'!D20</f>
      </c>
      <c r="E274" s="500"/>
      <c r="F274" s="500"/>
      <c r="G274" s="500"/>
      <c r="H274" s="527">
        <f>'YEAR 5'!H20</f>
      </c>
      <c r="I274" s="528"/>
      <c r="J274" s="234">
        <f>'YEAR 5'!M20</f>
        <v>0</v>
      </c>
      <c r="K274" s="234">
        <f>'YEAR 5'!O20</f>
        <v>0</v>
      </c>
      <c r="L274" s="234">
        <f>'YEAR 5'!Q20</f>
        <v>0</v>
      </c>
      <c r="M274" s="541">
        <f>'YEAR 5'!S20</f>
        <v>0</v>
      </c>
      <c r="N274" s="542"/>
    </row>
    <row r="275" spans="2:14" ht="12.75">
      <c r="B275" s="106"/>
      <c r="C275" s="107">
        <v>5</v>
      </c>
      <c r="D275" s="499">
        <f>'YEAR 5'!D22</f>
      </c>
      <c r="E275" s="500"/>
      <c r="F275" s="500"/>
      <c r="G275" s="500"/>
      <c r="H275" s="527">
        <f>'YEAR 5'!H22</f>
      </c>
      <c r="I275" s="528"/>
      <c r="J275" s="234">
        <f>'YEAR 5'!M22</f>
        <v>0</v>
      </c>
      <c r="K275" s="234">
        <f>'YEAR 5'!O22</f>
        <v>0</v>
      </c>
      <c r="L275" s="234">
        <f>'YEAR 5'!Q22</f>
        <v>0</v>
      </c>
      <c r="M275" s="541">
        <f>'YEAR 5'!S22</f>
        <v>0</v>
      </c>
      <c r="N275" s="542"/>
    </row>
    <row r="276" spans="2:14" ht="12.75">
      <c r="B276" s="106"/>
      <c r="C276" s="107">
        <v>6</v>
      </c>
      <c r="D276" s="499">
        <f>'YEAR 5'!D24</f>
      </c>
      <c r="E276" s="500"/>
      <c r="F276" s="500"/>
      <c r="G276" s="500"/>
      <c r="H276" s="527">
        <f>'YEAR 5'!H24</f>
      </c>
      <c r="I276" s="528"/>
      <c r="J276" s="234">
        <f>'YEAR 5'!M24</f>
        <v>0</v>
      </c>
      <c r="K276" s="234">
        <f>'YEAR 5'!O24</f>
        <v>0</v>
      </c>
      <c r="L276" s="234">
        <f>'YEAR 5'!Q24</f>
        <v>0</v>
      </c>
      <c r="M276" s="541">
        <f>'YEAR 5'!S24</f>
        <v>0</v>
      </c>
      <c r="N276" s="542"/>
    </row>
    <row r="277" spans="2:14" ht="12.75">
      <c r="B277" s="106"/>
      <c r="C277" s="107">
        <v>7</v>
      </c>
      <c r="D277" s="499">
        <f>'YEAR 5'!D26</f>
      </c>
      <c r="E277" s="500"/>
      <c r="F277" s="500"/>
      <c r="G277" s="500"/>
      <c r="H277" s="527">
        <f>'YEAR 5'!H26</f>
      </c>
      <c r="I277" s="528"/>
      <c r="J277" s="234">
        <f>'YEAR 5'!M26</f>
        <v>0</v>
      </c>
      <c r="K277" s="234">
        <f>'YEAR 5'!O26</f>
        <v>0</v>
      </c>
      <c r="L277" s="234">
        <f>'YEAR 5'!Q26</f>
        <v>0</v>
      </c>
      <c r="M277" s="541">
        <f>'YEAR 5'!S26</f>
        <v>0</v>
      </c>
      <c r="N277" s="542"/>
    </row>
    <row r="278" spans="2:14" ht="12.75">
      <c r="B278" s="106"/>
      <c r="C278" s="107">
        <v>8</v>
      </c>
      <c r="D278" s="499">
        <f>'YEAR 5'!D28</f>
      </c>
      <c r="E278" s="500"/>
      <c r="F278" s="500"/>
      <c r="G278" s="500"/>
      <c r="H278" s="527">
        <f>'YEAR 5'!H28</f>
      </c>
      <c r="I278" s="528"/>
      <c r="J278" s="234">
        <f>'YEAR 5'!M28</f>
        <v>0</v>
      </c>
      <c r="K278" s="234">
        <f>'YEAR 5'!O28</f>
        <v>0</v>
      </c>
      <c r="L278" s="234">
        <f>'YEAR 5'!Q28</f>
        <v>0</v>
      </c>
      <c r="M278" s="541">
        <f>'YEAR 5'!S28</f>
        <v>0</v>
      </c>
      <c r="N278" s="542"/>
    </row>
    <row r="279" spans="2:14" ht="12.75">
      <c r="B279" s="106"/>
      <c r="C279" s="107">
        <v>9</v>
      </c>
      <c r="D279" s="536">
        <f>'YEAR 5'!D30</f>
      </c>
      <c r="E279" s="500"/>
      <c r="F279" s="500"/>
      <c r="G279" s="500"/>
      <c r="H279" s="527">
        <f>'YEAR 5'!H30</f>
      </c>
      <c r="I279" s="528"/>
      <c r="J279" s="234">
        <f>'YEAR 5'!M30</f>
        <v>0</v>
      </c>
      <c r="K279" s="234">
        <f>'YEAR 5'!O30</f>
        <v>0</v>
      </c>
      <c r="L279" s="234">
        <f>'YEAR 5'!Q30</f>
        <v>0</v>
      </c>
      <c r="M279" s="541">
        <f>'YEAR 5'!S30</f>
        <v>0</v>
      </c>
      <c r="N279" s="542"/>
    </row>
    <row r="280" spans="2:14" ht="12.75">
      <c r="B280" s="539">
        <v>10</v>
      </c>
      <c r="C280" s="391"/>
      <c r="D280" s="499" t="s">
        <v>115</v>
      </c>
      <c r="E280" s="500"/>
      <c r="F280" s="500"/>
      <c r="G280" s="187">
        <f>'YEAR 5'!D32</f>
        <v>0</v>
      </c>
      <c r="H280" s="527"/>
      <c r="I280" s="528"/>
      <c r="J280" s="184"/>
      <c r="K280" s="186"/>
      <c r="L280" s="185"/>
      <c r="M280" s="541">
        <f>'YEAR 5'!S32</f>
        <v>0</v>
      </c>
      <c r="N280" s="542"/>
    </row>
    <row r="281" spans="2:14" ht="13.5" thickBot="1">
      <c r="B281" s="108"/>
      <c r="C281" s="107"/>
      <c r="D281" s="140">
        <f>'YEAR 5'!C59</f>
        <v>0</v>
      </c>
      <c r="E281" s="123" t="s">
        <v>155</v>
      </c>
      <c r="F281" s="107"/>
      <c r="G281" s="107"/>
      <c r="H281" s="3">
        <f>'YEAR 5'!D32</f>
        <v>0</v>
      </c>
      <c r="I281" s="129"/>
      <c r="J281" s="234">
        <f>'YEAR 5'!M33</f>
        <v>0</v>
      </c>
      <c r="K281" s="234">
        <f>'YEAR 5'!O33</f>
        <v>0</v>
      </c>
      <c r="L281" s="234">
        <f>'YEAR 5'!Q33</f>
        <v>0</v>
      </c>
      <c r="M281" s="541">
        <f>'YEAR 5'!S33</f>
        <v>0</v>
      </c>
      <c r="N281" s="542"/>
    </row>
    <row r="282" spans="2:14" ht="13.5" thickBot="1">
      <c r="B282" s="116" t="s">
        <v>71</v>
      </c>
      <c r="C282" s="117" t="s">
        <v>72</v>
      </c>
      <c r="D282" s="117"/>
      <c r="E282" s="117"/>
      <c r="F282" s="117"/>
      <c r="G282" s="117"/>
      <c r="H282" s="117"/>
      <c r="I282" s="118"/>
      <c r="J282" s="119"/>
      <c r="K282" s="119"/>
      <c r="L282" s="119"/>
      <c r="M282" s="119"/>
      <c r="N282" s="248"/>
    </row>
    <row r="283" spans="2:14" ht="13.5" thickBot="1">
      <c r="B283" s="114"/>
      <c r="C283" s="107">
        <v>1</v>
      </c>
      <c r="D283" s="140">
        <f>'YEAR 5'!C61</f>
        <v>0</v>
      </c>
      <c r="E283" s="121" t="s">
        <v>5</v>
      </c>
      <c r="F283" s="122"/>
      <c r="G283" s="122"/>
      <c r="H283" s="122"/>
      <c r="I283" s="122"/>
      <c r="J283" s="138">
        <f>'YEAR 5'!M41</f>
        <v>0</v>
      </c>
      <c r="K283" s="138">
        <f>'YEAR 5'!O41</f>
        <v>0</v>
      </c>
      <c r="L283" s="138">
        <f>'YEAR 5'!Q41</f>
        <v>0</v>
      </c>
      <c r="M283" s="541">
        <f>'YEAR 5'!S41</f>
        <v>0</v>
      </c>
      <c r="N283" s="542"/>
    </row>
    <row r="284" spans="2:14" ht="13.5" thickBot="1">
      <c r="B284" s="106"/>
      <c r="C284" s="107">
        <v>2</v>
      </c>
      <c r="D284" s="140">
        <f>'YEAR 5'!C63</f>
        <v>0</v>
      </c>
      <c r="E284" s="358" t="s">
        <v>185</v>
      </c>
      <c r="F284" s="115"/>
      <c r="G284" s="115"/>
      <c r="H284" s="115"/>
      <c r="I284" s="115"/>
      <c r="J284" s="138">
        <f>'YEAR 5'!M43</f>
        <v>0</v>
      </c>
      <c r="K284" s="138">
        <f>'YEAR 5'!O43</f>
        <v>0</v>
      </c>
      <c r="L284" s="138">
        <f>'YEAR 5'!Q43</f>
        <v>0</v>
      </c>
      <c r="M284" s="541">
        <f>'YEAR 5'!S43</f>
        <v>0</v>
      </c>
      <c r="N284" s="542"/>
    </row>
    <row r="285" spans="2:14" ht="13.5" thickBot="1">
      <c r="B285" s="106"/>
      <c r="C285" s="107">
        <v>4</v>
      </c>
      <c r="D285" s="140">
        <f>'YEAR 5'!C65</f>
        <v>0</v>
      </c>
      <c r="E285" s="540" t="s">
        <v>6</v>
      </c>
      <c r="F285" s="411"/>
      <c r="G285" s="411"/>
      <c r="H285" s="411"/>
      <c r="I285" s="411"/>
      <c r="J285" s="411"/>
      <c r="K285" s="411"/>
      <c r="L285" s="538"/>
      <c r="M285" s="541">
        <f>'YEAR 5'!S47</f>
        <v>0</v>
      </c>
      <c r="N285" s="542"/>
    </row>
    <row r="286" spans="2:14" ht="13.5" thickBot="1">
      <c r="B286" s="106"/>
      <c r="C286" s="107">
        <v>5</v>
      </c>
      <c r="D286" s="140">
        <f>'YEAR 5'!C67</f>
        <v>0</v>
      </c>
      <c r="E286" s="357" t="s">
        <v>182</v>
      </c>
      <c r="F286" s="90"/>
      <c r="G286" s="90"/>
      <c r="H286" s="90"/>
      <c r="I286" s="90"/>
      <c r="J286" s="90"/>
      <c r="K286" s="90"/>
      <c r="L286" s="142"/>
      <c r="M286" s="541">
        <f>'YEAR 5'!S49</f>
        <v>0</v>
      </c>
      <c r="N286" s="542"/>
    </row>
    <row r="287" spans="2:14" ht="13.5" thickBot="1">
      <c r="B287" s="106"/>
      <c r="C287" s="107">
        <v>7</v>
      </c>
      <c r="D287" s="140">
        <f>'YEAR 5'!C69</f>
        <v>0</v>
      </c>
      <c r="E287" s="537" t="s">
        <v>184</v>
      </c>
      <c r="F287" s="411"/>
      <c r="G287" s="411"/>
      <c r="H287" s="411"/>
      <c r="I287" s="411"/>
      <c r="J287" s="411"/>
      <c r="K287" s="411"/>
      <c r="L287" s="538"/>
      <c r="M287" s="541">
        <f>'YEAR 5'!S51</f>
        <v>0</v>
      </c>
      <c r="N287" s="542"/>
    </row>
    <row r="288" spans="2:14" ht="13.5" thickBot="1">
      <c r="B288" s="108"/>
      <c r="C288" s="123" t="s">
        <v>152</v>
      </c>
      <c r="D288" s="107"/>
      <c r="E288" s="103"/>
      <c r="F288" s="103"/>
      <c r="G288" s="103"/>
      <c r="H288" s="103"/>
      <c r="I288" s="103"/>
      <c r="J288" s="103"/>
      <c r="K288" s="103"/>
      <c r="L288" s="131"/>
      <c r="M288" s="564">
        <f>'YEAR 5'!S53</f>
        <v>0</v>
      </c>
      <c r="N288" s="565"/>
    </row>
    <row r="289" spans="2:14" ht="12.75">
      <c r="B289" s="114" t="s">
        <v>73</v>
      </c>
      <c r="C289" s="99"/>
      <c r="D289" s="99"/>
      <c r="E289" s="99"/>
      <c r="F289" s="99"/>
      <c r="G289" s="99"/>
      <c r="H289" s="99"/>
      <c r="I289" s="99"/>
      <c r="J289" s="99"/>
      <c r="K289" s="99"/>
      <c r="L289" s="124"/>
      <c r="M289" s="546">
        <f>'YEAR 5'!S71</f>
        <v>0</v>
      </c>
      <c r="N289" s="547"/>
    </row>
    <row r="290" spans="2:14" ht="13.5" thickBot="1">
      <c r="B290" s="125"/>
      <c r="C290" s="126" t="s">
        <v>74</v>
      </c>
      <c r="D290" s="127"/>
      <c r="E290" s="127"/>
      <c r="F290" s="127"/>
      <c r="G290" s="127"/>
      <c r="H290" s="127"/>
      <c r="I290" s="127"/>
      <c r="J290" s="127"/>
      <c r="K290" s="127"/>
      <c r="L290" s="128"/>
      <c r="M290" s="564">
        <f>'YEAR 5'!S72</f>
        <v>0</v>
      </c>
      <c r="N290" s="565"/>
    </row>
    <row r="291" spans="2:14" ht="12.75">
      <c r="B291" s="106" t="s">
        <v>75</v>
      </c>
      <c r="C291" s="123" t="s">
        <v>76</v>
      </c>
      <c r="D291" s="107"/>
      <c r="E291" s="107"/>
      <c r="F291" s="107"/>
      <c r="G291" s="107"/>
      <c r="H291" s="107"/>
      <c r="I291" s="107"/>
      <c r="J291" s="107"/>
      <c r="K291" s="107"/>
      <c r="L291" s="129"/>
      <c r="M291" s="573">
        <f>'YEAR 5'!S95</f>
        <v>0</v>
      </c>
      <c r="N291" s="574"/>
    </row>
    <row r="292" spans="2:14" ht="13.5" thickBot="1">
      <c r="B292" s="108"/>
      <c r="C292" s="130"/>
      <c r="D292" s="103"/>
      <c r="E292" s="103"/>
      <c r="F292" s="103" t="s">
        <v>77</v>
      </c>
      <c r="G292" s="103"/>
      <c r="H292" s="103"/>
      <c r="I292" s="103"/>
      <c r="J292" s="103"/>
      <c r="K292" s="103"/>
      <c r="L292" s="131"/>
      <c r="M292" s="572"/>
      <c r="N292" s="498"/>
    </row>
    <row r="293" spans="2:14" ht="12.75">
      <c r="B293" s="106" t="s">
        <v>78</v>
      </c>
      <c r="C293" s="107" t="s">
        <v>2</v>
      </c>
      <c r="D293" s="107"/>
      <c r="E293" s="107"/>
      <c r="F293" s="107"/>
      <c r="G293" s="107"/>
      <c r="H293" s="107"/>
      <c r="I293" s="107"/>
      <c r="J293" s="107"/>
      <c r="K293" s="107"/>
      <c r="L293" s="107"/>
      <c r="M293" s="190"/>
      <c r="N293" s="253"/>
    </row>
    <row r="294" spans="2:14" ht="12.75">
      <c r="B294" s="106"/>
      <c r="C294" s="107">
        <v>1</v>
      </c>
      <c r="D294" s="107" t="s">
        <v>79</v>
      </c>
      <c r="E294" s="107"/>
      <c r="F294" s="107"/>
      <c r="G294" s="107"/>
      <c r="H294" s="107"/>
      <c r="I294" s="107"/>
      <c r="J294" s="107"/>
      <c r="K294" s="107"/>
      <c r="L294" s="107"/>
      <c r="M294" s="546">
        <f>'YEAR 5'!S103</f>
        <v>0</v>
      </c>
      <c r="N294" s="547"/>
    </row>
    <row r="295" spans="2:14" ht="13.5" thickBot="1">
      <c r="B295" s="108"/>
      <c r="C295" s="103">
        <v>2</v>
      </c>
      <c r="D295" s="103" t="s">
        <v>22</v>
      </c>
      <c r="E295" s="103"/>
      <c r="F295" s="103"/>
      <c r="G295" s="103"/>
      <c r="H295" s="103"/>
      <c r="I295" s="103"/>
      <c r="J295" s="103"/>
      <c r="K295" s="103"/>
      <c r="L295" s="103"/>
      <c r="M295" s="564">
        <f>'YEAR 5'!S105</f>
        <v>0</v>
      </c>
      <c r="N295" s="565"/>
    </row>
    <row r="296" spans="2:14" ht="12.75">
      <c r="B296" s="106" t="s">
        <v>80</v>
      </c>
      <c r="C296" s="107" t="s">
        <v>156</v>
      </c>
      <c r="D296" s="107"/>
      <c r="E296" s="107"/>
      <c r="F296" s="107"/>
      <c r="G296" s="107"/>
      <c r="H296" s="107"/>
      <c r="I296" s="107"/>
      <c r="J296" s="107"/>
      <c r="K296" s="107"/>
      <c r="L296" s="107"/>
      <c r="M296" s="184"/>
      <c r="N296" s="253"/>
    </row>
    <row r="297" spans="2:14" ht="12.75">
      <c r="B297" s="106"/>
      <c r="C297" s="107">
        <v>1</v>
      </c>
      <c r="D297" s="107" t="s">
        <v>23</v>
      </c>
      <c r="E297" s="107"/>
      <c r="F297" s="107"/>
      <c r="G297" s="107"/>
      <c r="H297" s="107"/>
      <c r="I297" s="107"/>
      <c r="J297" s="107"/>
      <c r="K297" s="107"/>
      <c r="L297" s="107"/>
      <c r="M297" s="546">
        <f>'YEAR 5'!S113</f>
        <v>0</v>
      </c>
      <c r="N297" s="547"/>
    </row>
    <row r="298" spans="2:14" ht="12.75">
      <c r="B298" s="106"/>
      <c r="C298" s="107">
        <v>2</v>
      </c>
      <c r="D298" s="107" t="s">
        <v>2</v>
      </c>
      <c r="E298" s="107"/>
      <c r="F298" s="107"/>
      <c r="G298" s="107"/>
      <c r="H298" s="107"/>
      <c r="I298" s="107"/>
      <c r="J298" s="107"/>
      <c r="K298" s="107"/>
      <c r="L298" s="107"/>
      <c r="M298" s="546">
        <f>'YEAR 5'!S115</f>
        <v>0</v>
      </c>
      <c r="N298" s="547"/>
    </row>
    <row r="299" spans="2:14" ht="12.75">
      <c r="B299" s="106"/>
      <c r="C299" s="107">
        <v>3</v>
      </c>
      <c r="D299" s="107" t="s">
        <v>24</v>
      </c>
      <c r="E299" s="107"/>
      <c r="F299" s="107"/>
      <c r="G299" s="107"/>
      <c r="H299" s="107"/>
      <c r="I299" s="107"/>
      <c r="J299" s="107"/>
      <c r="K299" s="107"/>
      <c r="L299" s="107"/>
      <c r="M299" s="546">
        <f>'YEAR 5'!S117</f>
        <v>0</v>
      </c>
      <c r="N299" s="547"/>
    </row>
    <row r="300" spans="2:14" ht="13.5" thickBot="1">
      <c r="B300" s="108"/>
      <c r="C300" s="103">
        <v>4</v>
      </c>
      <c r="D300" s="103" t="s">
        <v>3</v>
      </c>
      <c r="E300" s="103"/>
      <c r="F300" s="103"/>
      <c r="G300" s="103"/>
      <c r="H300" s="103"/>
      <c r="I300" s="103"/>
      <c r="J300" s="103"/>
      <c r="K300" s="103"/>
      <c r="L300" s="103"/>
      <c r="M300" s="564">
        <f>'YEAR 5'!S119</f>
        <v>0</v>
      </c>
      <c r="N300" s="565"/>
    </row>
    <row r="301" spans="2:14" ht="12.75">
      <c r="B301" s="106" t="s">
        <v>81</v>
      </c>
      <c r="C301" s="107" t="s">
        <v>82</v>
      </c>
      <c r="D301" s="107"/>
      <c r="E301" s="107"/>
      <c r="F301" s="107"/>
      <c r="G301" s="107"/>
      <c r="H301" s="107"/>
      <c r="I301" s="107"/>
      <c r="J301" s="107"/>
      <c r="K301" s="107"/>
      <c r="L301" s="107"/>
      <c r="M301" s="184"/>
      <c r="N301" s="254"/>
    </row>
    <row r="302" spans="2:14" ht="12.75">
      <c r="B302" s="106"/>
      <c r="C302" s="107">
        <v>1</v>
      </c>
      <c r="D302" s="107" t="s">
        <v>25</v>
      </c>
      <c r="E302" s="107"/>
      <c r="F302" s="107"/>
      <c r="G302" s="107"/>
      <c r="H302" s="107"/>
      <c r="I302" s="107"/>
      <c r="J302" s="107"/>
      <c r="K302" s="107"/>
      <c r="L302" s="107"/>
      <c r="M302" s="546">
        <f>'YEAR 5'!S127</f>
        <v>0</v>
      </c>
      <c r="N302" s="547"/>
    </row>
    <row r="303" spans="2:14" ht="12.75">
      <c r="B303" s="106"/>
      <c r="C303" s="107">
        <v>2</v>
      </c>
      <c r="D303" s="107" t="s">
        <v>26</v>
      </c>
      <c r="E303" s="107"/>
      <c r="F303" s="107"/>
      <c r="G303" s="107"/>
      <c r="H303" s="107"/>
      <c r="I303" s="107"/>
      <c r="J303" s="107"/>
      <c r="K303" s="107"/>
      <c r="L303" s="107"/>
      <c r="M303" s="546">
        <f>'YEAR 5'!S129</f>
        <v>0</v>
      </c>
      <c r="N303" s="547"/>
    </row>
    <row r="304" spans="2:14" ht="12.75">
      <c r="B304" s="106"/>
      <c r="C304" s="107">
        <v>3</v>
      </c>
      <c r="D304" s="107" t="s">
        <v>27</v>
      </c>
      <c r="E304" s="107"/>
      <c r="F304" s="107"/>
      <c r="G304" s="107"/>
      <c r="H304" s="107"/>
      <c r="I304" s="107"/>
      <c r="J304" s="107"/>
      <c r="K304" s="107"/>
      <c r="L304" s="107"/>
      <c r="M304" s="546">
        <f>'YEAR 5'!S131</f>
        <v>0</v>
      </c>
      <c r="N304" s="547"/>
    </row>
    <row r="305" spans="2:14" ht="12.75">
      <c r="B305" s="106"/>
      <c r="C305" s="107">
        <v>4</v>
      </c>
      <c r="D305" s="107" t="s">
        <v>28</v>
      </c>
      <c r="E305" s="107"/>
      <c r="F305" s="107"/>
      <c r="G305" s="107"/>
      <c r="H305" s="107"/>
      <c r="I305" s="107"/>
      <c r="J305" s="107"/>
      <c r="K305" s="107"/>
      <c r="L305" s="107"/>
      <c r="M305" s="546">
        <f>'YEAR 5'!S133</f>
        <v>0</v>
      </c>
      <c r="N305" s="547"/>
    </row>
    <row r="306" spans="2:14" ht="12.75">
      <c r="B306" s="106"/>
      <c r="C306" s="107">
        <v>5</v>
      </c>
      <c r="D306" s="107" t="s">
        <v>31</v>
      </c>
      <c r="E306" s="107"/>
      <c r="F306" s="107"/>
      <c r="G306" s="107"/>
      <c r="H306" s="107"/>
      <c r="I306" s="107"/>
      <c r="J306" s="107"/>
      <c r="K306" s="107"/>
      <c r="L306" s="107"/>
      <c r="M306" s="546">
        <f>'YEAR 5'!S135</f>
        <v>0</v>
      </c>
      <c r="N306" s="547"/>
    </row>
    <row r="307" spans="2:14" ht="12.75">
      <c r="B307" s="106"/>
      <c r="C307" s="107">
        <v>6</v>
      </c>
      <c r="D307" s="107" t="s">
        <v>83</v>
      </c>
      <c r="E307" s="107"/>
      <c r="F307" s="107"/>
      <c r="G307" s="107"/>
      <c r="H307" s="107"/>
      <c r="I307" s="107"/>
      <c r="J307" s="107"/>
      <c r="K307" s="107"/>
      <c r="L307" s="107"/>
      <c r="M307" s="546">
        <f>'YEAR 5'!S137</f>
        <v>0</v>
      </c>
      <c r="N307" s="547"/>
    </row>
    <row r="308" spans="2:14" ht="12.75">
      <c r="B308" s="106"/>
      <c r="C308" s="107">
        <v>7</v>
      </c>
      <c r="D308" s="107" t="s">
        <v>3</v>
      </c>
      <c r="E308" s="107"/>
      <c r="F308" s="107"/>
      <c r="G308" s="107"/>
      <c r="H308" s="107"/>
      <c r="I308" s="107"/>
      <c r="J308" s="107"/>
      <c r="K308" s="107"/>
      <c r="L308" s="107"/>
      <c r="M308" s="546">
        <f>'YEAR 5'!S139</f>
        <v>0</v>
      </c>
      <c r="N308" s="547"/>
    </row>
    <row r="309" spans="2:14" ht="13.5" thickBot="1">
      <c r="B309" s="108"/>
      <c r="C309" s="132" t="s">
        <v>84</v>
      </c>
      <c r="D309" s="103"/>
      <c r="E309" s="103"/>
      <c r="F309" s="103"/>
      <c r="G309" s="103"/>
      <c r="H309" s="103"/>
      <c r="I309" s="103"/>
      <c r="J309" s="103"/>
      <c r="K309" s="103"/>
      <c r="L309" s="131"/>
      <c r="M309" s="546">
        <f>'YEAR 5'!S140</f>
        <v>0</v>
      </c>
      <c r="N309" s="547"/>
    </row>
    <row r="310" spans="2:14" ht="13.5" thickBot="1">
      <c r="B310" s="108" t="s">
        <v>85</v>
      </c>
      <c r="C310" s="132" t="s">
        <v>86</v>
      </c>
      <c r="D310" s="103"/>
      <c r="E310" s="103"/>
      <c r="F310" s="103"/>
      <c r="G310" s="103"/>
      <c r="H310" s="103"/>
      <c r="I310" s="103"/>
      <c r="J310" s="103"/>
      <c r="K310" s="103"/>
      <c r="L310" s="103"/>
      <c r="M310" s="560">
        <f>'YEAR 5'!S141</f>
        <v>0</v>
      </c>
      <c r="N310" s="561"/>
    </row>
    <row r="311" spans="2:14" ht="13.5" thickBot="1">
      <c r="B311" s="116" t="s">
        <v>87</v>
      </c>
      <c r="C311" s="133" t="s">
        <v>88</v>
      </c>
      <c r="D311" s="117"/>
      <c r="E311" s="117"/>
      <c r="F311" s="134"/>
      <c r="G311" s="117"/>
      <c r="H311" s="135"/>
      <c r="I311" s="136"/>
      <c r="J311" s="135"/>
      <c r="K311" s="136"/>
      <c r="L311" s="117"/>
      <c r="M311" s="562">
        <f>'YEAR 5'!S154</f>
        <v>0</v>
      </c>
      <c r="N311" s="563"/>
    </row>
    <row r="312" spans="2:14" ht="13.5" thickBot="1">
      <c r="B312" s="108" t="s">
        <v>89</v>
      </c>
      <c r="C312" s="132" t="s">
        <v>153</v>
      </c>
      <c r="D312" s="103"/>
      <c r="E312" s="103"/>
      <c r="F312" s="103"/>
      <c r="G312" s="103"/>
      <c r="H312" s="103"/>
      <c r="I312" s="103"/>
      <c r="J312" s="103"/>
      <c r="K312" s="103"/>
      <c r="L312" s="103"/>
      <c r="M312" s="562">
        <f>'YEAR 5'!S155</f>
        <v>0</v>
      </c>
      <c r="N312" s="563"/>
    </row>
    <row r="313" spans="2:14" ht="12.75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90"/>
      <c r="N313" s="120"/>
    </row>
    <row r="314" spans="2:14" ht="13.5" thickBot="1">
      <c r="B314" s="108" t="s">
        <v>91</v>
      </c>
      <c r="C314" s="103" t="s">
        <v>118</v>
      </c>
      <c r="D314" s="103"/>
      <c r="E314" s="103"/>
      <c r="F314" s="103"/>
      <c r="G314" s="103"/>
      <c r="H314" s="103"/>
      <c r="I314" s="103"/>
      <c r="J314" s="103"/>
      <c r="K314" s="103"/>
      <c r="L314" s="103"/>
      <c r="M314" s="564">
        <f>'YEAR 5'!F160</f>
        <v>0</v>
      </c>
      <c r="N314" s="566"/>
    </row>
  </sheetData>
  <sheetProtection sheet="1" objects="1" scenarios="1"/>
  <mergeCells count="383">
    <mergeCell ref="M306:N306"/>
    <mergeCell ref="M284:N284"/>
    <mergeCell ref="M270:N270"/>
    <mergeCell ref="B264:N264"/>
    <mergeCell ref="B265:N265"/>
    <mergeCell ref="G266:L266"/>
    <mergeCell ref="M266:N266"/>
    <mergeCell ref="D271:G271"/>
    <mergeCell ref="H271:I271"/>
    <mergeCell ref="M311:N311"/>
    <mergeCell ref="M312:N312"/>
    <mergeCell ref="M314:N314"/>
    <mergeCell ref="M83:N84"/>
    <mergeCell ref="M135:N136"/>
    <mergeCell ref="M307:N307"/>
    <mergeCell ref="M308:N308"/>
    <mergeCell ref="M309:N309"/>
    <mergeCell ref="M310:N310"/>
    <mergeCell ref="M303:N303"/>
    <mergeCell ref="M304:N304"/>
    <mergeCell ref="M305:N305"/>
    <mergeCell ref="E285:L285"/>
    <mergeCell ref="M285:N285"/>
    <mergeCell ref="M286:N286"/>
    <mergeCell ref="M288:N288"/>
    <mergeCell ref="M289:N289"/>
    <mergeCell ref="M290:N290"/>
    <mergeCell ref="M294:N294"/>
    <mergeCell ref="M291:N292"/>
    <mergeCell ref="M298:N298"/>
    <mergeCell ref="M299:N299"/>
    <mergeCell ref="M300:N300"/>
    <mergeCell ref="M302:N302"/>
    <mergeCell ref="M295:N295"/>
    <mergeCell ref="M297:N297"/>
    <mergeCell ref="B280:C280"/>
    <mergeCell ref="D280:F280"/>
    <mergeCell ref="H280:I280"/>
    <mergeCell ref="M280:N280"/>
    <mergeCell ref="D277:G277"/>
    <mergeCell ref="H277:I277"/>
    <mergeCell ref="M277:N277"/>
    <mergeCell ref="D278:G278"/>
    <mergeCell ref="H278:I278"/>
    <mergeCell ref="M278:N278"/>
    <mergeCell ref="D279:G279"/>
    <mergeCell ref="H279:I279"/>
    <mergeCell ref="M279:N279"/>
    <mergeCell ref="E287:L287"/>
    <mergeCell ref="M287:N287"/>
    <mergeCell ref="D276:G276"/>
    <mergeCell ref="H276:I276"/>
    <mergeCell ref="M276:N276"/>
    <mergeCell ref="M281:N281"/>
    <mergeCell ref="M283:N283"/>
    <mergeCell ref="D274:G274"/>
    <mergeCell ref="H274:I274"/>
    <mergeCell ref="M274:N274"/>
    <mergeCell ref="D275:G275"/>
    <mergeCell ref="H275:I275"/>
    <mergeCell ref="M275:N275"/>
    <mergeCell ref="M256:N256"/>
    <mergeCell ref="M257:N257"/>
    <mergeCell ref="E267:L268"/>
    <mergeCell ref="J269:L269"/>
    <mergeCell ref="M269:N269"/>
    <mergeCell ref="D273:G273"/>
    <mergeCell ref="H273:I273"/>
    <mergeCell ref="M273:N273"/>
    <mergeCell ref="M271:N271"/>
    <mergeCell ref="D272:G272"/>
    <mergeCell ref="H272:I272"/>
    <mergeCell ref="M272:N272"/>
    <mergeCell ref="M259:N259"/>
    <mergeCell ref="M260:N260"/>
    <mergeCell ref="M262:N262"/>
    <mergeCell ref="M243:N243"/>
    <mergeCell ref="M245:N245"/>
    <mergeCell ref="M258:N258"/>
    <mergeCell ref="M246:N246"/>
    <mergeCell ref="M247:N247"/>
    <mergeCell ref="M248:N248"/>
    <mergeCell ref="M250:N250"/>
    <mergeCell ref="M251:N251"/>
    <mergeCell ref="M254:N254"/>
    <mergeCell ref="M255:N255"/>
    <mergeCell ref="B228:C228"/>
    <mergeCell ref="D228:F228"/>
    <mergeCell ref="H228:I228"/>
    <mergeCell ref="M228:N228"/>
    <mergeCell ref="M252:N252"/>
    <mergeCell ref="M253:N253"/>
    <mergeCell ref="M236:N236"/>
    <mergeCell ref="M237:N237"/>
    <mergeCell ref="M238:N238"/>
    <mergeCell ref="M242:N242"/>
    <mergeCell ref="D227:G227"/>
    <mergeCell ref="H227:I227"/>
    <mergeCell ref="M227:N227"/>
    <mergeCell ref="E235:L235"/>
    <mergeCell ref="M235:N235"/>
    <mergeCell ref="M239:N240"/>
    <mergeCell ref="E233:L233"/>
    <mergeCell ref="M233:N233"/>
    <mergeCell ref="M234:N234"/>
    <mergeCell ref="D225:G225"/>
    <mergeCell ref="H225:I225"/>
    <mergeCell ref="M225:N225"/>
    <mergeCell ref="D226:G226"/>
    <mergeCell ref="H226:I226"/>
    <mergeCell ref="M226:N226"/>
    <mergeCell ref="D223:G223"/>
    <mergeCell ref="H223:I223"/>
    <mergeCell ref="M223:N223"/>
    <mergeCell ref="D224:G224"/>
    <mergeCell ref="H224:I224"/>
    <mergeCell ref="M224:N224"/>
    <mergeCell ref="D221:G221"/>
    <mergeCell ref="H221:I221"/>
    <mergeCell ref="M221:N221"/>
    <mergeCell ref="D222:G222"/>
    <mergeCell ref="H222:I222"/>
    <mergeCell ref="M222:N222"/>
    <mergeCell ref="D219:G219"/>
    <mergeCell ref="H219:I219"/>
    <mergeCell ref="M219:N219"/>
    <mergeCell ref="D220:G220"/>
    <mergeCell ref="H220:I220"/>
    <mergeCell ref="M220:N220"/>
    <mergeCell ref="M207:N207"/>
    <mergeCell ref="E215:L216"/>
    <mergeCell ref="J217:L217"/>
    <mergeCell ref="M217:N217"/>
    <mergeCell ref="M218:N218"/>
    <mergeCell ref="M210:N210"/>
    <mergeCell ref="B212:N212"/>
    <mergeCell ref="B213:N213"/>
    <mergeCell ref="G214:L214"/>
    <mergeCell ref="M214:N214"/>
    <mergeCell ref="M196:N196"/>
    <mergeCell ref="M198:N198"/>
    <mergeCell ref="M199:N199"/>
    <mergeCell ref="M200:N200"/>
    <mergeCell ref="M205:N205"/>
    <mergeCell ref="M206:N206"/>
    <mergeCell ref="M229:N229"/>
    <mergeCell ref="M231:N231"/>
    <mergeCell ref="M232:N232"/>
    <mergeCell ref="M186:N186"/>
    <mergeCell ref="M187:N188"/>
    <mergeCell ref="M190:N190"/>
    <mergeCell ref="M191:N191"/>
    <mergeCell ref="M193:N193"/>
    <mergeCell ref="M194:N194"/>
    <mergeCell ref="M195:N195"/>
    <mergeCell ref="D175:G175"/>
    <mergeCell ref="H175:I175"/>
    <mergeCell ref="M175:N175"/>
    <mergeCell ref="E183:L183"/>
    <mergeCell ref="M183:N183"/>
    <mergeCell ref="M208:N208"/>
    <mergeCell ref="M201:N201"/>
    <mergeCell ref="M202:N202"/>
    <mergeCell ref="M203:N203"/>
    <mergeCell ref="M204:N204"/>
    <mergeCell ref="E181:L181"/>
    <mergeCell ref="M181:N181"/>
    <mergeCell ref="M182:N182"/>
    <mergeCell ref="M184:N184"/>
    <mergeCell ref="M185:N185"/>
    <mergeCell ref="M177:N177"/>
    <mergeCell ref="M179:N179"/>
    <mergeCell ref="M180:N180"/>
    <mergeCell ref="B176:C176"/>
    <mergeCell ref="D176:F176"/>
    <mergeCell ref="H176:I176"/>
    <mergeCell ref="M176:N176"/>
    <mergeCell ref="D173:G173"/>
    <mergeCell ref="H173:I173"/>
    <mergeCell ref="M173:N173"/>
    <mergeCell ref="D174:G174"/>
    <mergeCell ref="H174:I174"/>
    <mergeCell ref="M174:N174"/>
    <mergeCell ref="D171:G171"/>
    <mergeCell ref="H171:I171"/>
    <mergeCell ref="M171:N171"/>
    <mergeCell ref="D172:G172"/>
    <mergeCell ref="H172:I172"/>
    <mergeCell ref="M172:N172"/>
    <mergeCell ref="D169:G169"/>
    <mergeCell ref="H169:I169"/>
    <mergeCell ref="M169:N169"/>
    <mergeCell ref="D170:G170"/>
    <mergeCell ref="H170:I170"/>
    <mergeCell ref="M170:N170"/>
    <mergeCell ref="D167:G167"/>
    <mergeCell ref="H167:I167"/>
    <mergeCell ref="M167:N167"/>
    <mergeCell ref="D168:G168"/>
    <mergeCell ref="H168:I168"/>
    <mergeCell ref="M168:N168"/>
    <mergeCell ref="E163:L164"/>
    <mergeCell ref="J165:L165"/>
    <mergeCell ref="M165:N165"/>
    <mergeCell ref="M166:N166"/>
    <mergeCell ref="M158:N158"/>
    <mergeCell ref="B160:N160"/>
    <mergeCell ref="B161:N161"/>
    <mergeCell ref="G162:L162"/>
    <mergeCell ref="M162:N162"/>
    <mergeCell ref="M153:N153"/>
    <mergeCell ref="M154:N154"/>
    <mergeCell ref="M155:N155"/>
    <mergeCell ref="M156:N156"/>
    <mergeCell ref="M149:N149"/>
    <mergeCell ref="M150:N150"/>
    <mergeCell ref="M151:N151"/>
    <mergeCell ref="M152:N152"/>
    <mergeCell ref="M147:N147"/>
    <mergeCell ref="M148:N148"/>
    <mergeCell ref="M139:N139"/>
    <mergeCell ref="M141:N141"/>
    <mergeCell ref="M142:N142"/>
    <mergeCell ref="M143:N143"/>
    <mergeCell ref="M138:N138"/>
    <mergeCell ref="M132:N132"/>
    <mergeCell ref="M133:N133"/>
    <mergeCell ref="M134:N134"/>
    <mergeCell ref="M144:N144"/>
    <mergeCell ref="M146:N146"/>
    <mergeCell ref="M120:N120"/>
    <mergeCell ref="M121:N121"/>
    <mergeCell ref="M122:N122"/>
    <mergeCell ref="M123:N123"/>
    <mergeCell ref="D124:F124"/>
    <mergeCell ref="H124:I124"/>
    <mergeCell ref="B124:C124"/>
    <mergeCell ref="E129:L129"/>
    <mergeCell ref="M129:N129"/>
    <mergeCell ref="M130:N130"/>
    <mergeCell ref="M127:N127"/>
    <mergeCell ref="M128:N128"/>
    <mergeCell ref="M110:N110"/>
    <mergeCell ref="B108:N108"/>
    <mergeCell ref="M95:N95"/>
    <mergeCell ref="M96:N96"/>
    <mergeCell ref="H116:I116"/>
    <mergeCell ref="D117:G117"/>
    <mergeCell ref="M125:N125"/>
    <mergeCell ref="M82:N82"/>
    <mergeCell ref="E111:L112"/>
    <mergeCell ref="M86:N86"/>
    <mergeCell ref="M87:N87"/>
    <mergeCell ref="M89:N89"/>
    <mergeCell ref="M90:N90"/>
    <mergeCell ref="M91:N91"/>
    <mergeCell ref="B109:N109"/>
    <mergeCell ref="G110:L110"/>
    <mergeCell ref="M92:N92"/>
    <mergeCell ref="M94:N94"/>
    <mergeCell ref="D68:G68"/>
    <mergeCell ref="E131:L131"/>
    <mergeCell ref="M131:N131"/>
    <mergeCell ref="M119:N119"/>
    <mergeCell ref="M106:N106"/>
    <mergeCell ref="E77:L77"/>
    <mergeCell ref="E79:L79"/>
    <mergeCell ref="M124:N124"/>
    <mergeCell ref="D63:G63"/>
    <mergeCell ref="H63:I63"/>
    <mergeCell ref="M62:N62"/>
    <mergeCell ref="M63:N63"/>
    <mergeCell ref="D64:G64"/>
    <mergeCell ref="H64:I64"/>
    <mergeCell ref="M101:N101"/>
    <mergeCell ref="M102:N102"/>
    <mergeCell ref="M104:N104"/>
    <mergeCell ref="M103:N103"/>
    <mergeCell ref="M97:N97"/>
    <mergeCell ref="M98:N98"/>
    <mergeCell ref="M99:N99"/>
    <mergeCell ref="M100:N100"/>
    <mergeCell ref="M69:N69"/>
    <mergeCell ref="M70:N70"/>
    <mergeCell ref="M71:N71"/>
    <mergeCell ref="G58:L58"/>
    <mergeCell ref="B56:N56"/>
    <mergeCell ref="B57:N57"/>
    <mergeCell ref="M58:N58"/>
    <mergeCell ref="E59:L60"/>
    <mergeCell ref="J61:L61"/>
    <mergeCell ref="M61:N61"/>
    <mergeCell ref="M117:N117"/>
    <mergeCell ref="M118:N118"/>
    <mergeCell ref="M80:N80"/>
    <mergeCell ref="M81:N81"/>
    <mergeCell ref="D67:G67"/>
    <mergeCell ref="H67:I67"/>
    <mergeCell ref="D70:G70"/>
    <mergeCell ref="H70:I70"/>
    <mergeCell ref="D71:G71"/>
    <mergeCell ref="H71:I71"/>
    <mergeCell ref="M113:N113"/>
    <mergeCell ref="D115:G115"/>
    <mergeCell ref="H115:I115"/>
    <mergeCell ref="M114:N114"/>
    <mergeCell ref="M115:N115"/>
    <mergeCell ref="M116:N116"/>
    <mergeCell ref="B72:C72"/>
    <mergeCell ref="D72:F72"/>
    <mergeCell ref="H72:I72"/>
    <mergeCell ref="M77:N77"/>
    <mergeCell ref="M78:N78"/>
    <mergeCell ref="M79:N79"/>
    <mergeCell ref="M75:N75"/>
    <mergeCell ref="M76:N76"/>
    <mergeCell ref="M73:N73"/>
    <mergeCell ref="H121:I121"/>
    <mergeCell ref="D116:G116"/>
    <mergeCell ref="H68:I68"/>
    <mergeCell ref="D69:G69"/>
    <mergeCell ref="H69:I69"/>
    <mergeCell ref="M68:N68"/>
    <mergeCell ref="H117:I117"/>
    <mergeCell ref="D118:G118"/>
    <mergeCell ref="H118:I118"/>
    <mergeCell ref="J113:L113"/>
    <mergeCell ref="M72:N72"/>
    <mergeCell ref="D122:G122"/>
    <mergeCell ref="H122:I122"/>
    <mergeCell ref="D123:G123"/>
    <mergeCell ref="H123:I123"/>
    <mergeCell ref="D119:G119"/>
    <mergeCell ref="H119:I119"/>
    <mergeCell ref="D120:G120"/>
    <mergeCell ref="H120:I120"/>
    <mergeCell ref="D121:G121"/>
    <mergeCell ref="B20:C20"/>
    <mergeCell ref="E25:L25"/>
    <mergeCell ref="M64:N64"/>
    <mergeCell ref="M65:N65"/>
    <mergeCell ref="M66:N66"/>
    <mergeCell ref="M67:N67"/>
    <mergeCell ref="D65:G65"/>
    <mergeCell ref="H65:I65"/>
    <mergeCell ref="D66:G66"/>
    <mergeCell ref="H66:I66"/>
    <mergeCell ref="O31:O32"/>
    <mergeCell ref="R31:R32"/>
    <mergeCell ref="P31:P32"/>
    <mergeCell ref="Q31:Q32"/>
    <mergeCell ref="D18:G18"/>
    <mergeCell ref="D19:G19"/>
    <mergeCell ref="M31:M32"/>
    <mergeCell ref="N31:N32"/>
    <mergeCell ref="E27:L27"/>
    <mergeCell ref="H15:I15"/>
    <mergeCell ref="H16:I16"/>
    <mergeCell ref="D20:F20"/>
    <mergeCell ref="H17:I17"/>
    <mergeCell ref="H18:I18"/>
    <mergeCell ref="H19:I19"/>
    <mergeCell ref="H20:I20"/>
    <mergeCell ref="D17:G17"/>
    <mergeCell ref="D16:G16"/>
    <mergeCell ref="H11:I11"/>
    <mergeCell ref="H12:I12"/>
    <mergeCell ref="H14:I14"/>
    <mergeCell ref="D12:G12"/>
    <mergeCell ref="J9:L9"/>
    <mergeCell ref="H13:I13"/>
    <mergeCell ref="D13:G13"/>
    <mergeCell ref="D14:G14"/>
    <mergeCell ref="M7:P7"/>
    <mergeCell ref="D15:G15"/>
    <mergeCell ref="B2:R2"/>
    <mergeCell ref="B4:R4"/>
    <mergeCell ref="B5:R5"/>
    <mergeCell ref="G6:L6"/>
    <mergeCell ref="M6:P6"/>
    <mergeCell ref="E7:L8"/>
    <mergeCell ref="M9:R9"/>
    <mergeCell ref="D11:G11"/>
  </mergeCells>
  <printOptions horizontalCentered="1"/>
  <pageMargins left="0.18" right="0.18" top="0.5" bottom="0.5" header="0.25" footer="0.25"/>
  <pageSetup horizontalDpi="600" verticalDpi="600" orientation="portrait" scale="75" r:id="rId2"/>
  <headerFooter alignWithMargins="0">
    <oddHeader>&amp;RPAS Budget Worksheet (Rev 1/15/04)</oddHeader>
    <oddFooter>&amp;R&amp;P</oddFooter>
  </headerFooter>
  <rowBreaks count="5" manualBreakCount="5">
    <brk id="55" max="255" man="1"/>
    <brk id="107" max="255" man="1"/>
    <brk id="159" max="255" man="1"/>
    <brk id="211" max="255" man="1"/>
    <brk id="263" max="255" man="1"/>
  </rowBreaks>
  <colBreaks count="2" manualBreakCount="2">
    <brk id="18" max="65535" man="1"/>
    <brk id="1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8:K18"/>
  <sheetViews>
    <sheetView zoomScalePageLayoutView="0" workbookViewId="0" topLeftCell="A7">
      <selection activeCell="K18" sqref="K18"/>
    </sheetView>
  </sheetViews>
  <sheetFormatPr defaultColWidth="9.140625" defaultRowHeight="12.75"/>
  <sheetData>
    <row r="18" ht="23.25">
      <c r="K18" s="355" t="s">
        <v>173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AcroExch.Document.7" shapeId="2512273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L18:L18"/>
  <sheetViews>
    <sheetView zoomScalePageLayoutView="0" workbookViewId="0" topLeftCell="A18">
      <selection activeCell="L28" sqref="L28"/>
    </sheetView>
  </sheetViews>
  <sheetFormatPr defaultColWidth="9.140625" defaultRowHeight="12.75"/>
  <sheetData>
    <row r="18" ht="23.25">
      <c r="L18" s="355" t="s">
        <v>173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AcroExch.Document.7" shapeId="25122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P. Foley</dc:creator>
  <cp:keywords/>
  <dc:description/>
  <cp:lastModifiedBy>Timothy P. Foley</cp:lastModifiedBy>
  <cp:lastPrinted>2005-02-09T17:32:59Z</cp:lastPrinted>
  <dcterms:created xsi:type="dcterms:W3CDTF">1999-04-02T14:11:48Z</dcterms:created>
  <dcterms:modified xsi:type="dcterms:W3CDTF">2012-09-21T17:21:34Z</dcterms:modified>
  <cp:category/>
  <cp:version/>
  <cp:contentType/>
  <cp:contentStatus/>
</cp:coreProperties>
</file>